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09"/>
  <workbookPr autoCompressPictures="0"/>
  <mc:AlternateContent xmlns:mc="http://schemas.openxmlformats.org/markup-compatibility/2006">
    <mc:Choice Requires="x15">
      <x15ac:absPath xmlns:x15ac="http://schemas.microsoft.com/office/spreadsheetml/2010/11/ac" url="/Users/enrique/Desktop/"/>
    </mc:Choice>
  </mc:AlternateContent>
  <xr:revisionPtr revIDLastSave="0" documentId="13_ncr:1_{E5A9B8AD-D344-DE4C-A5DF-66CC4D242B3F}" xr6:coauthVersionLast="47" xr6:coauthVersionMax="47" xr10:uidLastSave="{00000000-0000-0000-0000-000000000000}"/>
  <bookViews>
    <workbookView xWindow="4200" yWindow="500" windowWidth="25240" windowHeight="17620" xr2:uid="{00000000-000D-0000-FFFF-FFFF00000000}"/>
  </bookViews>
  <sheets>
    <sheet name="Intro" sheetId="1" r:id="rId1"/>
    <sheet name="MMs" sheetId="15" r:id="rId2"/>
    <sheet name="Cálculo CW de Lucky" sheetId="6" r:id="rId3"/>
    <sheet name="Calculo CS de Alexa" sheetId="16" r:id="rId4"/>
    <sheet name="Ejemplos con costos" sheetId="12" r:id="rId5"/>
    <sheet name="1C 1S Cw desconocido" sheetId="17" r:id="rId6"/>
    <sheet name="Servidores múltiples Cw descono" sheetId="18" r:id="rId7"/>
  </sheets>
  <externalReferences>
    <externalReference r:id="rId8"/>
    <externalReference r:id="rId9"/>
    <externalReference r:id="rId10"/>
  </externalReferences>
  <definedNames>
    <definedName name="__123Graph_A" localSheetId="3" hidden="1">#REF!</definedName>
    <definedName name="__123Graph_A" hidden="1">Intro!$M$26:$M$66</definedName>
    <definedName name="__123Graph_AFNTPOP" localSheetId="3" hidden="1">#REF!</definedName>
    <definedName name="__123Graph_AFNTPOP" hidden="1">Intro!$O$86:$O$126</definedName>
    <definedName name="__123Graph_AFNTQUE" localSheetId="3" hidden="1">#REF!</definedName>
    <definedName name="__123Graph_AFNTQUE" hidden="1">Intro!$AJ$65:$AJ$105</definedName>
    <definedName name="__123Graph_AMMS" localSheetId="3" hidden="1">#REF!</definedName>
    <definedName name="__123Graph_AMMS" hidden="1">Intro!$M$26:$M$66</definedName>
    <definedName name="__123Graph_X" localSheetId="3" hidden="1">#REF!</definedName>
    <definedName name="__123Graph_X" hidden="1">Intro!$K$26:$K$66</definedName>
    <definedName name="__123Graph_XFNTPOP" localSheetId="3" hidden="1">#REF!</definedName>
    <definedName name="__123Graph_XFNTPOP" hidden="1">Intro!$M$86:$M$126</definedName>
    <definedName name="__123Graph_XFNTQUE" localSheetId="3" hidden="1">#REF!</definedName>
    <definedName name="__123Graph_XFNTQUE" hidden="1">Intro!$AI$65:$AI$105</definedName>
    <definedName name="__123Graph_XMMS" localSheetId="3" hidden="1">#REF!</definedName>
    <definedName name="__123Graph_XMMS" hidden="1">Intro!$K$26:$K$66</definedName>
    <definedName name="_Regression_Int" localSheetId="0" hidden="1">1</definedName>
    <definedName name="MinimizeCosts">FALSE</definedName>
    <definedName name="RT">999999999999</definedName>
    <definedName name="TreeData" localSheetId="3">#REF!</definedName>
    <definedName name="TreeData">#REF!</definedName>
    <definedName name="TreeDiagBase" localSheetId="3">#REF!</definedName>
    <definedName name="TreeDiagBase">#REF!</definedName>
    <definedName name="TreeDiagram">[1]Árbol!$J$4:$AB$122</definedName>
    <definedName name="units" localSheetId="5">#REF!</definedName>
    <definedName name="units" localSheetId="3">[2]Colas!$E$5</definedName>
    <definedName name="units" localSheetId="4">'Ejemplos con costos'!$E$5</definedName>
    <definedName name="units" localSheetId="1">MMs!$E$5</definedName>
    <definedName name="units" localSheetId="6">'Servidores múltiples Cw descono'!$E$5</definedName>
    <definedName name="units">#REF!</definedName>
    <definedName name="UseExpUtility">FALSE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5" i="18" l="1"/>
  <c r="O6" i="18"/>
  <c r="P6" i="18"/>
  <c r="O7" i="18"/>
  <c r="P7" i="18"/>
  <c r="O8" i="18"/>
  <c r="P8" i="18"/>
  <c r="O9" i="18"/>
  <c r="P9" i="18"/>
  <c r="O10" i="18"/>
  <c r="P10" i="18"/>
  <c r="O11" i="18"/>
  <c r="P11" i="18"/>
  <c r="O12" i="18"/>
  <c r="P12" i="18"/>
  <c r="O13" i="18"/>
  <c r="P13" i="18"/>
  <c r="O14" i="18"/>
  <c r="P14" i="18"/>
  <c r="O15" i="18"/>
  <c r="P15" i="18"/>
  <c r="O16" i="18"/>
  <c r="P16" i="18"/>
  <c r="O17" i="18"/>
  <c r="P17" i="18"/>
  <c r="O18" i="18"/>
  <c r="P18" i="18"/>
  <c r="O19" i="18"/>
  <c r="P19" i="18"/>
  <c r="O20" i="18"/>
  <c r="P20" i="18"/>
  <c r="O21" i="18"/>
  <c r="P21" i="18"/>
  <c r="O22" i="18"/>
  <c r="P22" i="18"/>
  <c r="O23" i="18"/>
  <c r="P23" i="18"/>
  <c r="O24" i="18"/>
  <c r="P24" i="18"/>
  <c r="O25" i="18"/>
  <c r="P25" i="18"/>
  <c r="O26" i="18"/>
  <c r="P26" i="18"/>
  <c r="O27" i="18"/>
  <c r="P27" i="18"/>
  <c r="O28" i="18"/>
  <c r="P28" i="18"/>
  <c r="O29" i="18"/>
  <c r="P29" i="18"/>
  <c r="O30" i="18"/>
  <c r="P30" i="18"/>
  <c r="O31" i="18"/>
  <c r="P31" i="18"/>
  <c r="O32" i="18"/>
  <c r="P32" i="18"/>
  <c r="O33" i="18"/>
  <c r="P33" i="18"/>
  <c r="O34" i="18"/>
  <c r="P34" i="18"/>
  <c r="O35" i="18"/>
  <c r="P35" i="18"/>
  <c r="O36" i="18"/>
  <c r="P36" i="18"/>
  <c r="O37" i="18"/>
  <c r="P37" i="18"/>
  <c r="O38" i="18"/>
  <c r="P38" i="18"/>
  <c r="O39" i="18"/>
  <c r="P39" i="18"/>
  <c r="O40" i="18"/>
  <c r="P40" i="18"/>
  <c r="O41" i="18"/>
  <c r="P41" i="18"/>
  <c r="O42" i="18"/>
  <c r="P42" i="18"/>
  <c r="O43" i="18"/>
  <c r="P43" i="18"/>
  <c r="O44" i="18"/>
  <c r="P44" i="18"/>
  <c r="O45" i="18"/>
  <c r="P45" i="18"/>
  <c r="O46" i="18"/>
  <c r="P46" i="18"/>
  <c r="O47" i="18"/>
  <c r="P47" i="18"/>
  <c r="O48" i="18"/>
  <c r="P48" i="18"/>
  <c r="O49" i="18"/>
  <c r="P49" i="18"/>
  <c r="O50" i="18"/>
  <c r="P50" i="18"/>
  <c r="O51" i="18"/>
  <c r="P51" i="18"/>
  <c r="O52" i="18"/>
  <c r="P52" i="18"/>
  <c r="O53" i="18"/>
  <c r="P53" i="18"/>
  <c r="O54" i="18"/>
  <c r="P54" i="18"/>
  <c r="N47" i="18"/>
  <c r="E2" i="18"/>
  <c r="E3" i="18"/>
  <c r="L1" i="18"/>
  <c r="O1" i="18"/>
  <c r="L8" i="18"/>
  <c r="L9" i="18"/>
  <c r="L10" i="18"/>
  <c r="L11" i="18"/>
  <c r="L12" i="18"/>
  <c r="L13" i="18"/>
  <c r="L14" i="18"/>
  <c r="L15" i="18"/>
  <c r="L16" i="18"/>
  <c r="L17" i="18"/>
  <c r="L18" i="18"/>
  <c r="L19" i="18"/>
  <c r="L20" i="18"/>
  <c r="L21" i="18"/>
  <c r="L22" i="18"/>
  <c r="L23" i="18"/>
  <c r="L24" i="18"/>
  <c r="L25" i="18"/>
  <c r="L26" i="18"/>
  <c r="L27" i="18"/>
  <c r="Q3" i="18"/>
  <c r="L2" i="18"/>
  <c r="L3" i="18"/>
  <c r="L5" i="18"/>
  <c r="M7" i="18"/>
  <c r="M8" i="18"/>
  <c r="M9" i="18"/>
  <c r="M10" i="18"/>
  <c r="M11" i="18"/>
  <c r="M12" i="18"/>
  <c r="M13" i="18"/>
  <c r="M14" i="18"/>
  <c r="M15" i="18"/>
  <c r="M16" i="18"/>
  <c r="M17" i="18"/>
  <c r="M18" i="18"/>
  <c r="M19" i="18"/>
  <c r="M20" i="18"/>
  <c r="M21" i="18"/>
  <c r="M22" i="18"/>
  <c r="M23" i="18"/>
  <c r="M24" i="18"/>
  <c r="M25" i="18"/>
  <c r="M26" i="18"/>
  <c r="M27" i="18"/>
  <c r="M28" i="18"/>
  <c r="M29" i="18"/>
  <c r="M30" i="18"/>
  <c r="M31" i="18"/>
  <c r="M32" i="18"/>
  <c r="M33" i="18"/>
  <c r="M34" i="18"/>
  <c r="M35" i="18"/>
  <c r="M36" i="18"/>
  <c r="M37" i="18"/>
  <c r="M38" i="18"/>
  <c r="M39" i="18"/>
  <c r="M40" i="18"/>
  <c r="M41" i="18"/>
  <c r="M42" i="18"/>
  <c r="M43" i="18"/>
  <c r="M44" i="18"/>
  <c r="M45" i="18"/>
  <c r="M46" i="18"/>
  <c r="M47" i="18"/>
  <c r="N46" i="18"/>
  <c r="N45" i="18"/>
  <c r="N44" i="18"/>
  <c r="N43" i="18"/>
  <c r="N42" i="18"/>
  <c r="N41" i="18"/>
  <c r="N40" i="18"/>
  <c r="N39" i="18"/>
  <c r="N38" i="18"/>
  <c r="N37" i="18"/>
  <c r="N36" i="18"/>
  <c r="N35" i="18"/>
  <c r="N34" i="18"/>
  <c r="N33" i="18"/>
  <c r="N32" i="18"/>
  <c r="N31" i="18"/>
  <c r="N30" i="18"/>
  <c r="N29" i="18"/>
  <c r="N28" i="18"/>
  <c r="N27" i="18"/>
  <c r="N26" i="18"/>
  <c r="N25" i="18"/>
  <c r="N24" i="18"/>
  <c r="N23" i="18"/>
  <c r="N22" i="18"/>
  <c r="N21" i="18"/>
  <c r="N20" i="18"/>
  <c r="N19" i="18"/>
  <c r="N18" i="18"/>
  <c r="N17" i="18"/>
  <c r="N16" i="18"/>
  <c r="N15" i="18"/>
  <c r="N14" i="18"/>
  <c r="N13" i="18"/>
  <c r="N12" i="18"/>
  <c r="N7" i="18"/>
  <c r="N8" i="18"/>
  <c r="N9" i="18"/>
  <c r="N10" i="18"/>
  <c r="N11" i="18"/>
  <c r="N5" i="18"/>
  <c r="F12" i="18"/>
  <c r="F7" i="18"/>
  <c r="F8" i="18"/>
  <c r="F10" i="18"/>
  <c r="F11" i="18"/>
  <c r="H11" i="18"/>
  <c r="G11" i="18"/>
  <c r="H10" i="18"/>
  <c r="G10" i="18"/>
  <c r="F6" i="18"/>
  <c r="F9" i="18"/>
  <c r="B5" i="18"/>
  <c r="F3" i="18"/>
  <c r="F2" i="18"/>
  <c r="C17" i="16"/>
  <c r="O5" i="15"/>
  <c r="O6" i="15"/>
  <c r="P6" i="15"/>
  <c r="O7" i="15"/>
  <c r="P7" i="15"/>
  <c r="O8" i="15"/>
  <c r="P8" i="15"/>
  <c r="O9" i="15"/>
  <c r="P9" i="15"/>
  <c r="O10" i="15"/>
  <c r="P10" i="15"/>
  <c r="O11" i="15"/>
  <c r="P11" i="15"/>
  <c r="O12" i="15"/>
  <c r="P12" i="15"/>
  <c r="O13" i="15"/>
  <c r="P13" i="15"/>
  <c r="O14" i="15"/>
  <c r="P14" i="15"/>
  <c r="O15" i="15"/>
  <c r="P15" i="15"/>
  <c r="O16" i="15"/>
  <c r="P16" i="15"/>
  <c r="O17" i="15"/>
  <c r="P17" i="15"/>
  <c r="O18" i="15"/>
  <c r="P18" i="15"/>
  <c r="O19" i="15"/>
  <c r="P19" i="15"/>
  <c r="O20" i="15"/>
  <c r="P20" i="15"/>
  <c r="O21" i="15"/>
  <c r="P21" i="15"/>
  <c r="O22" i="15"/>
  <c r="P22" i="15"/>
  <c r="O23" i="15"/>
  <c r="P23" i="15"/>
  <c r="O24" i="15"/>
  <c r="P24" i="15"/>
  <c r="O25" i="15"/>
  <c r="P25" i="15"/>
  <c r="O26" i="15"/>
  <c r="P26" i="15"/>
  <c r="O27" i="15"/>
  <c r="P27" i="15"/>
  <c r="O28" i="15"/>
  <c r="P28" i="15"/>
  <c r="O29" i="15"/>
  <c r="P29" i="15"/>
  <c r="O30" i="15"/>
  <c r="P30" i="15"/>
  <c r="O31" i="15"/>
  <c r="P31" i="15"/>
  <c r="O32" i="15"/>
  <c r="P32" i="15"/>
  <c r="O33" i="15"/>
  <c r="P33" i="15"/>
  <c r="O34" i="15"/>
  <c r="P34" i="15"/>
  <c r="O35" i="15"/>
  <c r="P35" i="15"/>
  <c r="O36" i="15"/>
  <c r="P36" i="15"/>
  <c r="O37" i="15"/>
  <c r="P37" i="15"/>
  <c r="O38" i="15"/>
  <c r="P38" i="15"/>
  <c r="O39" i="15"/>
  <c r="P39" i="15"/>
  <c r="O40" i="15"/>
  <c r="P40" i="15"/>
  <c r="O41" i="15"/>
  <c r="P41" i="15"/>
  <c r="O42" i="15"/>
  <c r="P42" i="15"/>
  <c r="O43" i="15"/>
  <c r="P43" i="15"/>
  <c r="O44" i="15"/>
  <c r="P44" i="15"/>
  <c r="O45" i="15"/>
  <c r="P45" i="15"/>
  <c r="O46" i="15"/>
  <c r="P46" i="15"/>
  <c r="O47" i="15"/>
  <c r="P47" i="15"/>
  <c r="O48" i="15"/>
  <c r="P48" i="15"/>
  <c r="O49" i="15"/>
  <c r="P49" i="15"/>
  <c r="O50" i="15"/>
  <c r="P50" i="15"/>
  <c r="O51" i="15"/>
  <c r="P51" i="15"/>
  <c r="O52" i="15"/>
  <c r="P52" i="15"/>
  <c r="O53" i="15"/>
  <c r="P53" i="15"/>
  <c r="O54" i="15"/>
  <c r="P54" i="15"/>
  <c r="N47" i="15"/>
  <c r="L1" i="15"/>
  <c r="O1" i="15"/>
  <c r="L8" i="15"/>
  <c r="L9" i="15"/>
  <c r="L10" i="15"/>
  <c r="L11" i="15"/>
  <c r="L12" i="15"/>
  <c r="L13" i="15"/>
  <c r="L14" i="15"/>
  <c r="L15" i="15"/>
  <c r="L16" i="15"/>
  <c r="L17" i="15"/>
  <c r="L18" i="15"/>
  <c r="L19" i="15"/>
  <c r="L20" i="15"/>
  <c r="L21" i="15"/>
  <c r="L22" i="15"/>
  <c r="L23" i="15"/>
  <c r="L24" i="15"/>
  <c r="L25" i="15"/>
  <c r="L26" i="15"/>
  <c r="L27" i="15"/>
  <c r="Q3" i="15"/>
  <c r="L2" i="15"/>
  <c r="L3" i="15"/>
  <c r="L5" i="15"/>
  <c r="M7" i="15"/>
  <c r="M8" i="15"/>
  <c r="M9" i="15"/>
  <c r="M10" i="15"/>
  <c r="M11" i="15"/>
  <c r="M12" i="15"/>
  <c r="M13" i="15"/>
  <c r="M14" i="15"/>
  <c r="M15" i="15"/>
  <c r="M16" i="15"/>
  <c r="M17" i="15"/>
  <c r="M18" i="15"/>
  <c r="M19" i="15"/>
  <c r="M20" i="15"/>
  <c r="M21" i="15"/>
  <c r="M22" i="15"/>
  <c r="M23" i="15"/>
  <c r="M24" i="15"/>
  <c r="M25" i="15"/>
  <c r="M26" i="15"/>
  <c r="M27" i="15"/>
  <c r="M28" i="15"/>
  <c r="M29" i="15"/>
  <c r="M30" i="15"/>
  <c r="M31" i="15"/>
  <c r="M32" i="15"/>
  <c r="M33" i="15"/>
  <c r="M34" i="15"/>
  <c r="M35" i="15"/>
  <c r="M36" i="15"/>
  <c r="M37" i="15"/>
  <c r="M38" i="15"/>
  <c r="M39" i="15"/>
  <c r="M40" i="15"/>
  <c r="M41" i="15"/>
  <c r="M42" i="15"/>
  <c r="M43" i="15"/>
  <c r="M44" i="15"/>
  <c r="M45" i="15"/>
  <c r="M46" i="15"/>
  <c r="M47" i="15"/>
  <c r="N46" i="15"/>
  <c r="N45" i="15"/>
  <c r="N44" i="15"/>
  <c r="N43" i="15"/>
  <c r="N42" i="15"/>
  <c r="N41" i="15"/>
  <c r="N40" i="15"/>
  <c r="N39" i="15"/>
  <c r="N38" i="15"/>
  <c r="N37" i="15"/>
  <c r="N36" i="15"/>
  <c r="N35" i="15"/>
  <c r="N34" i="15"/>
  <c r="N33" i="15"/>
  <c r="N32" i="15"/>
  <c r="N31" i="15"/>
  <c r="N30" i="15"/>
  <c r="N29" i="15"/>
  <c r="N28" i="15"/>
  <c r="N27" i="15"/>
  <c r="N26" i="15"/>
  <c r="N25" i="15"/>
  <c r="N24" i="15"/>
  <c r="N23" i="15"/>
  <c r="N22" i="15"/>
  <c r="N21" i="15"/>
  <c r="N20" i="15"/>
  <c r="N19" i="15"/>
  <c r="N18" i="15"/>
  <c r="N17" i="15"/>
  <c r="N16" i="15"/>
  <c r="N15" i="15"/>
  <c r="N14" i="15"/>
  <c r="N13" i="15"/>
  <c r="N12" i="15"/>
  <c r="N7" i="15"/>
  <c r="N8" i="15"/>
  <c r="N9" i="15"/>
  <c r="N10" i="15"/>
  <c r="N11" i="15"/>
  <c r="N5" i="15"/>
  <c r="F12" i="15"/>
  <c r="F7" i="15"/>
  <c r="F8" i="15"/>
  <c r="F10" i="15"/>
  <c r="F11" i="15"/>
  <c r="H11" i="15"/>
  <c r="G11" i="15"/>
  <c r="H10" i="15"/>
  <c r="G10" i="15"/>
  <c r="F6" i="15"/>
  <c r="F9" i="15"/>
  <c r="B5" i="15"/>
  <c r="F3" i="15"/>
  <c r="F2" i="15"/>
  <c r="O5" i="12"/>
  <c r="O6" i="12"/>
  <c r="P6" i="12"/>
  <c r="O7" i="12"/>
  <c r="P7" i="12"/>
  <c r="O8" i="12"/>
  <c r="P8" i="12"/>
  <c r="O9" i="12"/>
  <c r="P9" i="12"/>
  <c r="O10" i="12"/>
  <c r="P10" i="12"/>
  <c r="O11" i="12"/>
  <c r="P11" i="12"/>
  <c r="O12" i="12"/>
  <c r="P12" i="12"/>
  <c r="O13" i="12"/>
  <c r="P13" i="12"/>
  <c r="O14" i="12"/>
  <c r="P14" i="12"/>
  <c r="O15" i="12"/>
  <c r="P15" i="12"/>
  <c r="O16" i="12"/>
  <c r="P16" i="12"/>
  <c r="O17" i="12"/>
  <c r="P17" i="12"/>
  <c r="O18" i="12"/>
  <c r="P18" i="12"/>
  <c r="O19" i="12"/>
  <c r="P19" i="12"/>
  <c r="O20" i="12"/>
  <c r="P20" i="12"/>
  <c r="O21" i="12"/>
  <c r="P21" i="12"/>
  <c r="O22" i="12"/>
  <c r="P22" i="12"/>
  <c r="O23" i="12"/>
  <c r="P23" i="12"/>
  <c r="O24" i="12"/>
  <c r="P24" i="12"/>
  <c r="O25" i="12"/>
  <c r="P25" i="12"/>
  <c r="O26" i="12"/>
  <c r="P26" i="12"/>
  <c r="O27" i="12"/>
  <c r="P27" i="12"/>
  <c r="O28" i="12"/>
  <c r="P28" i="12"/>
  <c r="O29" i="12"/>
  <c r="P29" i="12"/>
  <c r="O30" i="12"/>
  <c r="P30" i="12"/>
  <c r="O31" i="12"/>
  <c r="P31" i="12"/>
  <c r="O32" i="12"/>
  <c r="P32" i="12"/>
  <c r="O33" i="12"/>
  <c r="P33" i="12"/>
  <c r="O34" i="12"/>
  <c r="P34" i="12"/>
  <c r="O35" i="12"/>
  <c r="P35" i="12"/>
  <c r="O36" i="12"/>
  <c r="P36" i="12"/>
  <c r="O37" i="12"/>
  <c r="P37" i="12"/>
  <c r="O38" i="12"/>
  <c r="P38" i="12"/>
  <c r="O39" i="12"/>
  <c r="P39" i="12"/>
  <c r="O40" i="12"/>
  <c r="P40" i="12"/>
  <c r="O41" i="12"/>
  <c r="P41" i="12"/>
  <c r="O42" i="12"/>
  <c r="P42" i="12"/>
  <c r="O43" i="12"/>
  <c r="P43" i="12"/>
  <c r="O44" i="12"/>
  <c r="P44" i="12"/>
  <c r="O45" i="12"/>
  <c r="P45" i="12"/>
  <c r="O46" i="12"/>
  <c r="P46" i="12"/>
  <c r="O47" i="12"/>
  <c r="P47" i="12"/>
  <c r="O48" i="12"/>
  <c r="P48" i="12"/>
  <c r="O49" i="12"/>
  <c r="P49" i="12"/>
  <c r="O50" i="12"/>
  <c r="P50" i="12"/>
  <c r="O51" i="12"/>
  <c r="P51" i="12"/>
  <c r="O52" i="12"/>
  <c r="P52" i="12"/>
  <c r="O53" i="12"/>
  <c r="P53" i="12"/>
  <c r="O54" i="12"/>
  <c r="P54" i="12"/>
  <c r="N47" i="12"/>
  <c r="L1" i="12"/>
  <c r="O1" i="12"/>
  <c r="L8" i="12"/>
  <c r="L9" i="12"/>
  <c r="L10" i="12"/>
  <c r="L11" i="12"/>
  <c r="L12" i="12"/>
  <c r="L13" i="12"/>
  <c r="L14" i="12"/>
  <c r="L15" i="12"/>
  <c r="L16" i="12"/>
  <c r="L17" i="12"/>
  <c r="L18" i="12"/>
  <c r="L19" i="12"/>
  <c r="L20" i="12"/>
  <c r="L21" i="12"/>
  <c r="L22" i="12"/>
  <c r="L23" i="12"/>
  <c r="L24" i="12"/>
  <c r="L25" i="12"/>
  <c r="L26" i="12"/>
  <c r="L27" i="12"/>
  <c r="Q3" i="12"/>
  <c r="L2" i="12"/>
  <c r="L3" i="12"/>
  <c r="L5" i="12"/>
  <c r="M7" i="12"/>
  <c r="M8" i="12"/>
  <c r="M9" i="12"/>
  <c r="M10" i="12"/>
  <c r="M11" i="12"/>
  <c r="M12" i="12"/>
  <c r="M13" i="12"/>
  <c r="M14" i="12"/>
  <c r="M15" i="12"/>
  <c r="M16" i="12"/>
  <c r="M17" i="12"/>
  <c r="M18" i="12"/>
  <c r="M19" i="12"/>
  <c r="M20" i="12"/>
  <c r="M21" i="12"/>
  <c r="M22" i="12"/>
  <c r="M23" i="12"/>
  <c r="M24" i="12"/>
  <c r="M25" i="12"/>
  <c r="M26" i="12"/>
  <c r="M27" i="12"/>
  <c r="M28" i="12"/>
  <c r="M29" i="12"/>
  <c r="M30" i="12"/>
  <c r="M31" i="12"/>
  <c r="M32" i="12"/>
  <c r="M33" i="12"/>
  <c r="M34" i="12"/>
  <c r="M35" i="12"/>
  <c r="M36" i="12"/>
  <c r="M37" i="12"/>
  <c r="M38" i="12"/>
  <c r="M39" i="12"/>
  <c r="M40" i="12"/>
  <c r="M41" i="12"/>
  <c r="M42" i="12"/>
  <c r="M43" i="12"/>
  <c r="M44" i="12"/>
  <c r="M45" i="12"/>
  <c r="M46" i="12"/>
  <c r="M47" i="12"/>
  <c r="N46" i="12"/>
  <c r="N45" i="12"/>
  <c r="N44" i="12"/>
  <c r="N43" i="12"/>
  <c r="N42" i="12"/>
  <c r="N41" i="12"/>
  <c r="N40" i="12"/>
  <c r="N39" i="12"/>
  <c r="N38" i="12"/>
  <c r="N37" i="12"/>
  <c r="N36" i="12"/>
  <c r="N35" i="12"/>
  <c r="N34" i="12"/>
  <c r="N33" i="12"/>
  <c r="N32" i="12"/>
  <c r="N31" i="12"/>
  <c r="N30" i="12"/>
  <c r="N29" i="12"/>
  <c r="N28" i="12"/>
  <c r="N27" i="12"/>
  <c r="N26" i="12"/>
  <c r="N25" i="12"/>
  <c r="N24" i="12"/>
  <c r="N23" i="12"/>
  <c r="N22" i="12"/>
  <c r="N21" i="12"/>
  <c r="N20" i="12"/>
  <c r="N19" i="12"/>
  <c r="N18" i="12"/>
  <c r="N17" i="12"/>
  <c r="N16" i="12"/>
  <c r="N15" i="12"/>
  <c r="N14" i="12"/>
  <c r="N13" i="12"/>
  <c r="N12" i="12"/>
  <c r="N7" i="12"/>
  <c r="N8" i="12"/>
  <c r="N9" i="12"/>
  <c r="N10" i="12"/>
  <c r="N11" i="12"/>
  <c r="N5" i="12"/>
  <c r="F12" i="12"/>
  <c r="F7" i="12"/>
  <c r="F8" i="12"/>
  <c r="F10" i="12"/>
  <c r="F11" i="12"/>
  <c r="H11" i="12"/>
  <c r="G11" i="12"/>
  <c r="H10" i="12"/>
  <c r="G10" i="12"/>
  <c r="F6" i="12"/>
  <c r="F9" i="12"/>
  <c r="B5" i="12"/>
  <c r="F3" i="12"/>
  <c r="F2" i="12"/>
</calcChain>
</file>

<file path=xl/sharedStrings.xml><?xml version="1.0" encoding="utf-8"?>
<sst xmlns="http://schemas.openxmlformats.org/spreadsheetml/2006/main" count="181" uniqueCount="101">
  <si>
    <t>QUEUING TEMPLATES</t>
  </si>
  <si>
    <t>© 1995 by David W. Ashley</t>
  </si>
  <si>
    <t>Revised May 21, 1997</t>
  </si>
  <si>
    <t xml:space="preserve">  This worksheet computes queuing results for the following models:</t>
  </si>
  <si>
    <t>M / M / s</t>
  </si>
  <si>
    <t>M / M / s with finite queue length</t>
  </si>
  <si>
    <t>M / M / s with finite arrival population</t>
  </si>
  <si>
    <t>M / G / 1</t>
  </si>
  <si>
    <t xml:space="preserve">   Click on the page tab to use the model of your choice.  Enter the required</t>
  </si>
  <si>
    <t xml:space="preserve">   parameters in the boxes.</t>
  </si>
  <si>
    <t xml:space="preserve">   Parameters for all models are initially linked to those entered for M/M/s.</t>
  </si>
  <si>
    <t>M/M/s queuing computations</t>
  </si>
  <si>
    <t>lambda/mu</t>
  </si>
  <si>
    <t>s-1</t>
  </si>
  <si>
    <t>THE ARRIVAL RATE SHOULD BE LESS THAN THE OVERALL SERVICE RATE!</t>
  </si>
  <si>
    <t>Arrival rate</t>
  </si>
  <si>
    <t>Assumes Poisson process for</t>
  </si>
  <si>
    <t>/s</t>
  </si>
  <si>
    <t xml:space="preserve"> </t>
  </si>
  <si>
    <t xml:space="preserve">Service rate </t>
  </si>
  <si>
    <t>arrivals and services.</t>
  </si>
  <si>
    <t xml:space="preserve"> s factorial =</t>
  </si>
  <si>
    <t xml:space="preserve">Number of servers </t>
  </si>
  <si>
    <t xml:space="preserve">  (max of 40)</t>
  </si>
  <si>
    <t>P(0) =</t>
  </si>
  <si>
    <t>Utilization</t>
  </si>
  <si>
    <t>P(n)</t>
  </si>
  <si>
    <t>P(0), probability that the system is empty</t>
  </si>
  <si>
    <t>Lq, expected queue length</t>
  </si>
  <si>
    <t>L, expected number in system</t>
  </si>
  <si>
    <t>Wq, expected time in queue</t>
  </si>
  <si>
    <t>W, expected total time in system</t>
  </si>
  <si>
    <t>Probability that a customer waits</t>
  </si>
  <si>
    <t>L</t>
  </si>
  <si>
    <t>hour</t>
  </si>
  <si>
    <t>Time Unit</t>
  </si>
  <si>
    <t>Cs</t>
  </si>
  <si>
    <t>Cw</t>
  </si>
  <si>
    <t>C</t>
  </si>
  <si>
    <t>k</t>
  </si>
  <si>
    <t>CT</t>
  </si>
  <si>
    <t>F</t>
  </si>
  <si>
    <t>λ</t>
  </si>
  <si>
    <t>μ</t>
  </si>
  <si>
    <t>Puesto</t>
  </si>
  <si>
    <t>Salario neto</t>
  </si>
  <si>
    <t>Cargas Sociales</t>
  </si>
  <si>
    <t>Salario bruto</t>
  </si>
  <si>
    <t>Gasto por Salarios</t>
  </si>
  <si>
    <t>Funcionario encargado de caja chica</t>
  </si>
  <si>
    <t>Funcionario auditor de servicio</t>
  </si>
  <si>
    <t>Funcionario jefe de ventas</t>
  </si>
  <si>
    <t>Agente vendedor*</t>
  </si>
  <si>
    <t>Rutero*</t>
  </si>
  <si>
    <t>Código</t>
  </si>
  <si>
    <t>* No inlcuye el pago por comisiones de ventas</t>
  </si>
  <si>
    <t>Días</t>
  </si>
  <si>
    <t>Todos los días</t>
  </si>
  <si>
    <t>15 días</t>
  </si>
  <si>
    <t>1 día a la semana</t>
  </si>
  <si>
    <t>2 hrs.</t>
  </si>
  <si>
    <t>30 min.</t>
  </si>
  <si>
    <t>25 min.</t>
  </si>
  <si>
    <t>40 min.</t>
  </si>
  <si>
    <t>20 min.</t>
  </si>
  <si>
    <t>Tiempo promedio de visita en ventanilla</t>
  </si>
  <si>
    <t>Salario por hora</t>
  </si>
  <si>
    <t>Número de empleados</t>
  </si>
  <si>
    <t>Agente vendedor</t>
  </si>
  <si>
    <t>Rutero</t>
  </si>
  <si>
    <t>Pago Total de Comisiones al mes</t>
  </si>
  <si>
    <t xml:space="preserve">Tiempo total en horas al mes en ventanilla </t>
  </si>
  <si>
    <t>Tiempo horas al mes en ventanilla por empleado</t>
  </si>
  <si>
    <t xml:space="preserve">Porcentaje </t>
  </si>
  <si>
    <t>Costo de Espera por hora (Valor Esperado)</t>
  </si>
  <si>
    <t>Pago promedio por empleado de comisiones al mes</t>
  </si>
  <si>
    <t>Pago promedio por empleado de comisiones por hora</t>
  </si>
  <si>
    <t>Activo</t>
  </si>
  <si>
    <t>Costo</t>
  </si>
  <si>
    <t>Años</t>
  </si>
  <si>
    <t>Valor de rescate</t>
  </si>
  <si>
    <t>Depreciación</t>
  </si>
  <si>
    <t>Ventanilla</t>
  </si>
  <si>
    <t>Mueble</t>
  </si>
  <si>
    <t>Silla</t>
  </si>
  <si>
    <t>Computadora</t>
  </si>
  <si>
    <t>Salario</t>
  </si>
  <si>
    <t xml:space="preserve"> --</t>
  </si>
  <si>
    <t>Costo de Servicio por hora</t>
  </si>
  <si>
    <t>Total</t>
  </si>
  <si>
    <t>Meta</t>
  </si>
  <si>
    <t>Tasa de llegada</t>
  </si>
  <si>
    <t>Tasa de cambio</t>
  </si>
  <si>
    <t>Tasa de servicio requerida</t>
  </si>
  <si>
    <t>Minutos</t>
  </si>
  <si>
    <t>Una cola varios servidores</t>
  </si>
  <si>
    <t>(Wq max)</t>
  </si>
  <si>
    <t>Wq</t>
  </si>
  <si>
    <t>Varias Filas Varios Servidores</t>
  </si>
  <si>
    <t>Respuesta</t>
  </si>
  <si>
    <t># Filas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</si>
</sst>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_(* #,##0.00_);_(* \(#,##0.00\);_(* &quot;-&quot;??_);_(@_)"/>
    <numFmt numFmtId="165" formatCode="General_)"/>
    <numFmt numFmtId="166" formatCode="0.0000_)"/>
    <numFmt numFmtId="167" formatCode="&quot;$&quot;#,##0.00"/>
    <numFmt numFmtId="168" formatCode="0.00_)"/>
    <numFmt numFmtId="169" formatCode="0_)"/>
    <numFmt numFmtId="170" formatCode="\¢\ #,##0.00"/>
    <numFmt numFmtId="171" formatCode="\¢\ #,##0"/>
    <numFmt numFmtId="172" formatCode="#,##0.000000000000"/>
    <numFmt numFmtId="173" formatCode="_([$€-2]* #,##0.00_);_([$€-2]* \(#,##0.00\);_([$€-2]* &quot;-&quot;??_)"/>
    <numFmt numFmtId="174" formatCode="_(&quot;¢&quot;* #,##0.00_);_(&quot;¢&quot;* \(#,##0.00\);_(&quot;¢&quot;* &quot;-&quot;??_);_(@_)"/>
    <numFmt numFmtId="175" formatCode="0.00000000"/>
  </numFmts>
  <fonts count="48">
    <font>
      <sz val="12"/>
      <name val="Helv"/>
    </font>
    <font>
      <sz val="12"/>
      <color theme="1"/>
      <name val="Calibri"/>
      <family val="2"/>
      <scheme val="minor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Arial"/>
      <family val="2"/>
    </font>
    <font>
      <sz val="14"/>
      <color indexed="8"/>
      <name val="Times New Roman"/>
      <family val="1"/>
    </font>
    <font>
      <b/>
      <sz val="14"/>
      <color indexed="32"/>
      <name val="Times New Roman"/>
      <family val="1"/>
    </font>
    <font>
      <b/>
      <sz val="16"/>
      <color indexed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18"/>
      <name val="Times New Roman"/>
      <family val="1"/>
    </font>
    <font>
      <b/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color indexed="18"/>
      <name val="Arial"/>
      <family val="2"/>
    </font>
    <font>
      <b/>
      <sz val="12"/>
      <color indexed="10"/>
      <name val="Arial"/>
      <family val="2"/>
    </font>
    <font>
      <sz val="12"/>
      <color indexed="37"/>
      <name val="Arial"/>
      <family val="2"/>
    </font>
    <font>
      <sz val="9"/>
      <color indexed="8"/>
      <name val="Arial"/>
      <family val="2"/>
    </font>
    <font>
      <sz val="10"/>
      <color indexed="1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18"/>
      <name val="Times New Roman"/>
      <family val="1"/>
    </font>
    <font>
      <b/>
      <sz val="12"/>
      <name val="Helv"/>
    </font>
    <font>
      <u/>
      <sz val="12"/>
      <color theme="10"/>
      <name val="Helv"/>
    </font>
    <font>
      <u/>
      <sz val="12"/>
      <color theme="11"/>
      <name val="Helv"/>
    </font>
    <font>
      <b/>
      <sz val="16"/>
      <name val="Times New Roman"/>
      <family val="1"/>
    </font>
    <font>
      <sz val="16"/>
      <name val="Times New Roman"/>
      <family val="1"/>
    </font>
    <font>
      <sz val="10"/>
      <name val="Arial"/>
      <family val="2"/>
    </font>
    <font>
      <sz val="12"/>
      <name val="Helvetica"/>
      <family val="2"/>
    </font>
    <font>
      <sz val="11"/>
      <color theme="1"/>
      <name val="Calibri"/>
      <family val="2"/>
      <scheme val="minor"/>
    </font>
    <font>
      <sz val="10"/>
      <name val="Verdana"/>
      <family val="2"/>
    </font>
    <font>
      <sz val="11"/>
      <color indexed="8"/>
      <name val="Calibri"/>
      <family val="2"/>
    </font>
    <font>
      <sz val="12"/>
      <name val="Helv"/>
    </font>
    <font>
      <b/>
      <sz val="10"/>
      <color indexed="8"/>
      <name val="Arial"/>
      <family val="2"/>
    </font>
    <font>
      <sz val="12"/>
      <color theme="1"/>
      <name val="Arial"/>
      <family val="2"/>
    </font>
    <font>
      <sz val="12"/>
      <color theme="1"/>
      <name val="Helv"/>
    </font>
    <font>
      <sz val="14"/>
      <color theme="1"/>
      <name val="Calibri"/>
      <family val="2"/>
      <scheme val="minor"/>
    </font>
    <font>
      <b/>
      <sz val="12"/>
      <color rgb="FFFF0000"/>
      <name val="Helv"/>
    </font>
    <font>
      <sz val="12"/>
      <color theme="0"/>
      <name val="Arial"/>
      <family val="2"/>
    </font>
    <font>
      <sz val="12"/>
      <color theme="0"/>
      <name val="Helv"/>
    </font>
    <font>
      <b/>
      <sz val="12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Helv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12"/>
      </left>
      <right/>
      <top style="medium">
        <color indexed="12"/>
      </top>
      <bottom style="medium">
        <color indexed="12"/>
      </bottom>
      <diagonal/>
    </border>
    <border>
      <left/>
      <right/>
      <top style="medium">
        <color indexed="12"/>
      </top>
      <bottom style="medium">
        <color indexed="12"/>
      </bottom>
      <diagonal/>
    </border>
    <border>
      <left/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35">
    <xf numFmtId="165" fontId="0" fillId="0" borderId="0"/>
    <xf numFmtId="165" fontId="28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165" fontId="28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165" fontId="28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165" fontId="28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165" fontId="28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165" fontId="28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165" fontId="28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165" fontId="28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165" fontId="28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165" fontId="28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165" fontId="28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165" fontId="28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165" fontId="28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165" fontId="28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165" fontId="28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165" fontId="28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165" fontId="28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165" fontId="28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165" fontId="28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165" fontId="28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165" fontId="28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165" fontId="28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165" fontId="28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165" fontId="28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165" fontId="28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165" fontId="28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165" fontId="28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165" fontId="28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165" fontId="28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165" fontId="28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165" fontId="28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165" fontId="28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165" fontId="28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165" fontId="28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165" fontId="28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165" fontId="28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165" fontId="28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165" fontId="28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165" fontId="28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165" fontId="28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165" fontId="28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165" fontId="28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165" fontId="28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165" fontId="28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0" fontId="32" fillId="0" borderId="0"/>
    <xf numFmtId="164" fontId="32" fillId="0" borderId="0" applyFont="0" applyFill="0" applyBorder="0" applyAlignment="0" applyProtection="0"/>
    <xf numFmtId="164" fontId="33" fillId="0" borderId="0" applyFont="0" applyFill="0" applyBorder="0" applyAlignment="0" applyProtection="0"/>
    <xf numFmtId="173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2" fillId="0" borderId="0" applyFont="0" applyFill="0" applyBorder="0" applyAlignment="0" applyProtection="0"/>
    <xf numFmtId="174" fontId="32" fillId="0" borderId="0" applyFont="0" applyFill="0" applyBorder="0" applyAlignment="0" applyProtection="0"/>
    <xf numFmtId="165" fontId="33" fillId="0" borderId="0"/>
    <xf numFmtId="165" fontId="33" fillId="0" borderId="0"/>
    <xf numFmtId="165" fontId="33" fillId="0" borderId="0"/>
    <xf numFmtId="175" fontId="33" fillId="0" borderId="0"/>
    <xf numFmtId="0" fontId="35" fillId="0" borderId="0"/>
    <xf numFmtId="0" fontId="34" fillId="0" borderId="0"/>
    <xf numFmtId="0" fontId="32" fillId="0" borderId="0"/>
    <xf numFmtId="165" fontId="33" fillId="0" borderId="0"/>
    <xf numFmtId="0" fontId="35" fillId="0" borderId="0"/>
    <xf numFmtId="0" fontId="34" fillId="0" borderId="0"/>
    <xf numFmtId="9" fontId="3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6" fillId="0" borderId="0" applyFont="0" applyFill="0" applyBorder="0" applyAlignment="0" applyProtection="0"/>
    <xf numFmtId="165" fontId="28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165" fontId="28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165" fontId="28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165" fontId="28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165" fontId="28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165" fontId="28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165" fontId="28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165" fontId="28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165" fontId="28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165" fontId="37" fillId="0" borderId="0"/>
    <xf numFmtId="165" fontId="37" fillId="0" borderId="0"/>
  </cellStyleXfs>
  <cellXfs count="142">
    <xf numFmtId="165" fontId="0" fillId="0" borderId="0" xfId="0"/>
    <xf numFmtId="165" fontId="2" fillId="0" borderId="0" xfId="0" applyFont="1" applyFill="1" applyBorder="1" applyAlignment="1" applyProtection="1">
      <alignment horizontal="left"/>
    </xf>
    <xf numFmtId="165" fontId="3" fillId="0" borderId="0" xfId="0" applyFont="1" applyFill="1" applyBorder="1" applyAlignment="1" applyProtection="1">
      <alignment horizontal="left"/>
    </xf>
    <xf numFmtId="165" fontId="2" fillId="0" borderId="0" xfId="0" applyFont="1" applyFill="1" applyBorder="1"/>
    <xf numFmtId="165" fontId="5" fillId="0" borderId="0" xfId="0" applyFont="1" applyFill="1" applyBorder="1"/>
    <xf numFmtId="165" fontId="6" fillId="0" borderId="0" xfId="0" applyFont="1" applyFill="1" applyBorder="1" applyAlignment="1" applyProtection="1">
      <alignment horizontal="left"/>
    </xf>
    <xf numFmtId="165" fontId="6" fillId="0" borderId="0" xfId="0" applyFont="1" applyFill="1" applyBorder="1"/>
    <xf numFmtId="165" fontId="7" fillId="2" borderId="1" xfId="0" applyFont="1" applyFill="1" applyBorder="1" applyAlignment="1" applyProtection="1">
      <alignment horizontal="centerContinuous"/>
    </xf>
    <xf numFmtId="165" fontId="7" fillId="2" borderId="2" xfId="0" applyFont="1" applyFill="1" applyBorder="1" applyAlignment="1">
      <alignment horizontal="centerContinuous"/>
    </xf>
    <xf numFmtId="165" fontId="7" fillId="2" borderId="2" xfId="0" applyFont="1" applyFill="1" applyBorder="1" applyAlignment="1" applyProtection="1">
      <alignment horizontal="centerContinuous"/>
    </xf>
    <xf numFmtId="165" fontId="7" fillId="2" borderId="3" xfId="0" applyFont="1" applyFill="1" applyBorder="1" applyAlignment="1">
      <alignment horizontal="centerContinuous"/>
    </xf>
    <xf numFmtId="165" fontId="8" fillId="0" borderId="0" xfId="0" applyFont="1"/>
    <xf numFmtId="165" fontId="9" fillId="0" borderId="0" xfId="0" applyFont="1" applyFill="1" applyBorder="1"/>
    <xf numFmtId="165" fontId="9" fillId="0" borderId="0" xfId="0" applyFont="1" applyFill="1" applyBorder="1" applyAlignment="1" applyProtection="1">
      <alignment horizontal="left"/>
    </xf>
    <xf numFmtId="165" fontId="9" fillId="3" borderId="0" xfId="0" applyFont="1" applyFill="1" applyBorder="1"/>
    <xf numFmtId="165" fontId="10" fillId="0" borderId="0" xfId="0" applyFont="1" applyAlignment="1">
      <alignment horizontal="centerContinuous"/>
    </xf>
    <xf numFmtId="165" fontId="9" fillId="0" borderId="0" xfId="0" applyFont="1" applyFill="1" applyBorder="1" applyAlignment="1">
      <alignment horizontal="centerContinuous"/>
    </xf>
    <xf numFmtId="165" fontId="3" fillId="0" borderId="0" xfId="0" applyFont="1" applyFill="1" applyBorder="1"/>
    <xf numFmtId="165" fontId="11" fillId="0" borderId="0" xfId="0" applyFont="1" applyFill="1" applyBorder="1" applyAlignment="1" applyProtection="1">
      <alignment horizontal="left"/>
    </xf>
    <xf numFmtId="165" fontId="9" fillId="0" borderId="0" xfId="0" applyFont="1" applyFill="1" applyBorder="1" applyProtection="1"/>
    <xf numFmtId="165" fontId="12" fillId="0" borderId="0" xfId="0" applyFont="1" applyFill="1" applyBorder="1" applyAlignment="1" applyProtection="1">
      <alignment horizontal="left"/>
    </xf>
    <xf numFmtId="37" fontId="9" fillId="0" borderId="0" xfId="0" applyNumberFormat="1" applyFont="1" applyFill="1" applyBorder="1" applyProtection="1"/>
    <xf numFmtId="165" fontId="13" fillId="0" borderId="0" xfId="0" applyFont="1" applyFill="1" applyBorder="1" applyAlignment="1" applyProtection="1">
      <alignment horizontal="left"/>
    </xf>
    <xf numFmtId="165" fontId="14" fillId="0" borderId="0" xfId="0" applyFont="1" applyFill="1" applyBorder="1" applyProtection="1"/>
    <xf numFmtId="10" fontId="3" fillId="0" borderId="0" xfId="0" applyNumberFormat="1" applyFont="1" applyFill="1" applyBorder="1" applyProtection="1"/>
    <xf numFmtId="165" fontId="9" fillId="0" borderId="0" xfId="0" applyFont="1" applyFill="1" applyBorder="1" applyAlignment="1" applyProtection="1">
      <alignment horizontal="right"/>
    </xf>
    <xf numFmtId="165" fontId="9" fillId="0" borderId="0" xfId="0" applyNumberFormat="1" applyFont="1" applyFill="1" applyBorder="1" applyProtection="1"/>
    <xf numFmtId="166" fontId="3" fillId="0" borderId="0" xfId="0" applyNumberFormat="1" applyFont="1" applyFill="1" applyBorder="1" applyProtection="1"/>
    <xf numFmtId="165" fontId="15" fillId="0" borderId="0" xfId="0" applyFont="1" applyFill="1" applyBorder="1" applyAlignment="1" applyProtection="1">
      <alignment horizontal="left"/>
    </xf>
    <xf numFmtId="165" fontId="15" fillId="0" borderId="0" xfId="0" applyFont="1" applyFill="1" applyBorder="1"/>
    <xf numFmtId="165" fontId="3" fillId="0" borderId="0" xfId="0" applyFont="1" applyFill="1" applyBorder="1" applyProtection="1"/>
    <xf numFmtId="165" fontId="3" fillId="0" borderId="0" xfId="0" applyFont="1" applyFill="1" applyBorder="1" applyAlignment="1" applyProtection="1">
      <alignment horizontal="center"/>
    </xf>
    <xf numFmtId="165" fontId="16" fillId="0" borderId="0" xfId="0" applyFont="1" applyFill="1" applyBorder="1" applyProtection="1"/>
    <xf numFmtId="37" fontId="9" fillId="0" borderId="0" xfId="0" applyNumberFormat="1" applyFont="1" applyFill="1" applyBorder="1" applyAlignment="1" applyProtection="1">
      <alignment horizontal="left"/>
    </xf>
    <xf numFmtId="165" fontId="18" fillId="3" borderId="0" xfId="0" applyFont="1" applyFill="1"/>
    <xf numFmtId="165" fontId="26" fillId="0" borderId="0" xfId="0" applyFont="1" applyAlignment="1">
      <alignment horizontal="centerContinuous"/>
    </xf>
    <xf numFmtId="165" fontId="27" fillId="5" borderId="4" xfId="0" applyFont="1" applyFill="1" applyBorder="1" applyAlignment="1">
      <alignment horizontal="center"/>
    </xf>
    <xf numFmtId="167" fontId="27" fillId="5" borderId="4" xfId="0" applyNumberFormat="1" applyFont="1" applyFill="1" applyBorder="1" applyAlignment="1">
      <alignment horizontal="center"/>
    </xf>
    <xf numFmtId="165" fontId="24" fillId="5" borderId="4" xfId="0" applyFont="1" applyFill="1" applyBorder="1" applyAlignment="1">
      <alignment horizontal="center"/>
    </xf>
    <xf numFmtId="167" fontId="0" fillId="5" borderId="4" xfId="0" applyNumberFormat="1" applyFill="1" applyBorder="1" applyAlignment="1">
      <alignment horizontal="center"/>
    </xf>
    <xf numFmtId="2" fontId="0" fillId="5" borderId="4" xfId="0" applyNumberFormat="1" applyFill="1" applyBorder="1" applyAlignment="1">
      <alignment horizontal="center"/>
    </xf>
    <xf numFmtId="2" fontId="17" fillId="5" borderId="4" xfId="0" applyNumberFormat="1" applyFont="1" applyFill="1" applyBorder="1" applyAlignment="1">
      <alignment horizontal="center"/>
    </xf>
    <xf numFmtId="4" fontId="17" fillId="5" borderId="4" xfId="0" applyNumberFormat="1" applyFont="1" applyFill="1" applyBorder="1" applyAlignment="1">
      <alignment horizontal="center"/>
    </xf>
    <xf numFmtId="165" fontId="8" fillId="4" borderId="0" xfId="0" applyFont="1" applyFill="1"/>
    <xf numFmtId="170" fontId="8" fillId="4" borderId="0" xfId="0" applyNumberFormat="1" applyFont="1" applyFill="1"/>
    <xf numFmtId="165" fontId="31" fillId="4" borderId="0" xfId="0" applyFont="1" applyFill="1" applyAlignment="1">
      <alignment horizontal="center"/>
    </xf>
    <xf numFmtId="165" fontId="31" fillId="4" borderId="0" xfId="0" applyFont="1" applyFill="1"/>
    <xf numFmtId="170" fontId="31" fillId="4" borderId="0" xfId="0" applyNumberFormat="1" applyFont="1" applyFill="1"/>
    <xf numFmtId="165" fontId="31" fillId="4" borderId="6" xfId="0" applyFont="1" applyFill="1" applyBorder="1" applyAlignment="1">
      <alignment horizontal="center"/>
    </xf>
    <xf numFmtId="165" fontId="31" fillId="4" borderId="6" xfId="0" applyFont="1" applyFill="1" applyBorder="1"/>
    <xf numFmtId="170" fontId="31" fillId="4" borderId="6" xfId="0" applyNumberFormat="1" applyFont="1" applyFill="1" applyBorder="1"/>
    <xf numFmtId="165" fontId="30" fillId="4" borderId="5" xfId="0" applyFont="1" applyFill="1" applyBorder="1" applyAlignment="1">
      <alignment horizontal="center" vertical="center"/>
    </xf>
    <xf numFmtId="165" fontId="30" fillId="4" borderId="5" xfId="0" applyFont="1" applyFill="1" applyBorder="1" applyAlignment="1">
      <alignment horizontal="center" vertical="center" wrapText="1"/>
    </xf>
    <xf numFmtId="170" fontId="31" fillId="4" borderId="0" xfId="0" applyNumberFormat="1" applyFont="1" applyFill="1" applyAlignment="1">
      <alignment horizontal="right"/>
    </xf>
    <xf numFmtId="170" fontId="31" fillId="4" borderId="6" xfId="0" applyNumberFormat="1" applyFont="1" applyFill="1" applyBorder="1" applyAlignment="1">
      <alignment horizontal="right"/>
    </xf>
    <xf numFmtId="4" fontId="31" fillId="4" borderId="0" xfId="0" applyNumberFormat="1" applyFont="1" applyFill="1" applyAlignment="1">
      <alignment horizontal="right"/>
    </xf>
    <xf numFmtId="4" fontId="31" fillId="4" borderId="6" xfId="0" applyNumberFormat="1" applyFont="1" applyFill="1" applyBorder="1" applyAlignment="1">
      <alignment horizontal="right"/>
    </xf>
    <xf numFmtId="165" fontId="31" fillId="4" borderId="0" xfId="0" applyFont="1" applyFill="1" applyAlignment="1">
      <alignment horizontal="right"/>
    </xf>
    <xf numFmtId="165" fontId="31" fillId="4" borderId="6" xfId="0" applyFont="1" applyFill="1" applyBorder="1" applyAlignment="1">
      <alignment horizontal="right"/>
    </xf>
    <xf numFmtId="170" fontId="30" fillId="4" borderId="0" xfId="0" applyNumberFormat="1" applyFont="1" applyFill="1"/>
    <xf numFmtId="170" fontId="0" fillId="5" borderId="4" xfId="0" applyNumberFormat="1" applyFill="1" applyBorder="1" applyAlignment="1">
      <alignment horizontal="center"/>
    </xf>
    <xf numFmtId="170" fontId="17" fillId="5" borderId="4" xfId="0" applyNumberFormat="1" applyFont="1" applyFill="1" applyBorder="1" applyAlignment="1">
      <alignment horizontal="center"/>
    </xf>
    <xf numFmtId="0" fontId="32" fillId="0" borderId="0" xfId="89"/>
    <xf numFmtId="172" fontId="32" fillId="0" borderId="0" xfId="89" applyNumberFormat="1"/>
    <xf numFmtId="165" fontId="19" fillId="3" borderId="0" xfId="0" applyFont="1" applyFill="1" applyAlignment="1">
      <alignment horizontal="left"/>
    </xf>
    <xf numFmtId="165" fontId="17" fillId="3" borderId="0" xfId="0" applyFont="1" applyFill="1"/>
    <xf numFmtId="165" fontId="17" fillId="3" borderId="0" xfId="0" applyFont="1" applyFill="1" applyProtection="1">
      <protection locked="0"/>
    </xf>
    <xf numFmtId="165" fontId="17" fillId="3" borderId="0" xfId="0" applyFont="1" applyFill="1" applyAlignment="1" applyProtection="1">
      <alignment horizontal="left"/>
      <protection locked="0"/>
    </xf>
    <xf numFmtId="165" fontId="17" fillId="3" borderId="0" xfId="0" applyFont="1" applyFill="1" applyAlignment="1">
      <alignment horizontal="left"/>
    </xf>
    <xf numFmtId="165" fontId="4" fillId="3" borderId="0" xfId="0" applyFont="1" applyFill="1" applyAlignment="1">
      <alignment horizontal="left"/>
    </xf>
    <xf numFmtId="165" fontId="20" fillId="3" borderId="7" xfId="0" applyFont="1" applyFill="1" applyBorder="1" applyProtection="1">
      <protection locked="0"/>
    </xf>
    <xf numFmtId="165" fontId="23" fillId="3" borderId="0" xfId="0" applyFont="1" applyFill="1" applyAlignment="1" applyProtection="1">
      <alignment horizontal="left"/>
      <protection locked="0"/>
    </xf>
    <xf numFmtId="37" fontId="17" fillId="3" borderId="0" xfId="0" applyNumberFormat="1" applyFont="1" applyFill="1"/>
    <xf numFmtId="165" fontId="20" fillId="3" borderId="8" xfId="0" applyFont="1" applyFill="1" applyBorder="1" applyProtection="1">
      <protection locked="0"/>
    </xf>
    <xf numFmtId="165" fontId="22" fillId="3" borderId="0" xfId="0" applyFont="1" applyFill="1" applyAlignment="1" applyProtection="1">
      <alignment horizontal="left"/>
      <protection locked="0"/>
    </xf>
    <xf numFmtId="165" fontId="25" fillId="3" borderId="0" xfId="0" applyFont="1" applyFill="1" applyProtection="1">
      <protection locked="0"/>
    </xf>
    <xf numFmtId="165" fontId="21" fillId="3" borderId="0" xfId="0" applyFont="1" applyFill="1"/>
    <xf numFmtId="165" fontId="4" fillId="3" borderId="0" xfId="0" applyFont="1" applyFill="1"/>
    <xf numFmtId="165" fontId="17" fillId="3" borderId="7" xfId="0" applyFont="1" applyFill="1" applyBorder="1"/>
    <xf numFmtId="10" fontId="4" fillId="3" borderId="0" xfId="0" applyNumberFormat="1" applyFont="1" applyFill="1"/>
    <xf numFmtId="165" fontId="17" fillId="3" borderId="0" xfId="0" applyFont="1" applyFill="1" applyAlignment="1">
      <alignment horizontal="right"/>
    </xf>
    <xf numFmtId="166" fontId="4" fillId="3" borderId="0" xfId="0" applyNumberFormat="1" applyFont="1" applyFill="1"/>
    <xf numFmtId="165" fontId="4" fillId="3" borderId="0" xfId="0" applyFont="1" applyFill="1" applyProtection="1">
      <protection locked="0"/>
    </xf>
    <xf numFmtId="167" fontId="0" fillId="4" borderId="0" xfId="0" applyNumberFormat="1" applyFill="1"/>
    <xf numFmtId="165" fontId="0" fillId="5" borderId="4" xfId="0" applyFill="1" applyBorder="1" applyAlignment="1">
      <alignment horizontal="center"/>
    </xf>
    <xf numFmtId="167" fontId="17" fillId="4" borderId="0" xfId="0" applyNumberFormat="1" applyFont="1" applyFill="1"/>
    <xf numFmtId="37" fontId="17" fillId="3" borderId="0" xfId="0" applyNumberFormat="1" applyFont="1" applyFill="1" applyAlignment="1">
      <alignment horizontal="left"/>
    </xf>
    <xf numFmtId="10" fontId="17" fillId="3" borderId="0" xfId="0" applyNumberFormat="1" applyFont="1" applyFill="1"/>
    <xf numFmtId="165" fontId="39" fillId="3" borderId="0" xfId="0" applyFont="1" applyFill="1"/>
    <xf numFmtId="165" fontId="39" fillId="3" borderId="0" xfId="0" applyFont="1" applyFill="1" applyAlignment="1">
      <alignment horizontal="left"/>
    </xf>
    <xf numFmtId="165" fontId="39" fillId="4" borderId="0" xfId="0" applyFont="1" applyFill="1"/>
    <xf numFmtId="165" fontId="39" fillId="3" borderId="4" xfId="0" applyFont="1" applyFill="1" applyBorder="1" applyAlignment="1">
      <alignment vertical="center"/>
    </xf>
    <xf numFmtId="170" fontId="39" fillId="3" borderId="4" xfId="0" applyNumberFormat="1" applyFont="1" applyFill="1" applyBorder="1" applyAlignment="1">
      <alignment vertical="center"/>
    </xf>
    <xf numFmtId="1" fontId="39" fillId="3" borderId="4" xfId="0" applyNumberFormat="1" applyFont="1" applyFill="1" applyBorder="1" applyAlignment="1">
      <alignment vertical="center"/>
    </xf>
    <xf numFmtId="165" fontId="39" fillId="4" borderId="4" xfId="0" applyFont="1" applyFill="1" applyBorder="1" applyAlignment="1"/>
    <xf numFmtId="169" fontId="39" fillId="4" borderId="4" xfId="0" applyNumberFormat="1" applyFont="1" applyFill="1" applyBorder="1" applyAlignment="1"/>
    <xf numFmtId="165" fontId="39" fillId="3" borderId="4" xfId="0" applyFont="1" applyFill="1" applyBorder="1" applyAlignment="1"/>
    <xf numFmtId="170" fontId="39" fillId="3" borderId="4" xfId="0" applyNumberFormat="1" applyFont="1" applyFill="1" applyBorder="1" applyAlignment="1"/>
    <xf numFmtId="170" fontId="39" fillId="4" borderId="4" xfId="0" applyNumberFormat="1" applyFont="1" applyFill="1" applyBorder="1" applyAlignment="1"/>
    <xf numFmtId="169" fontId="39" fillId="3" borderId="4" xfId="0" applyNumberFormat="1" applyFont="1" applyFill="1" applyBorder="1" applyAlignment="1"/>
    <xf numFmtId="165" fontId="39" fillId="3" borderId="0" xfId="0" applyFont="1" applyFill="1" applyAlignment="1"/>
    <xf numFmtId="166" fontId="39" fillId="3" borderId="0" xfId="0" applyNumberFormat="1" applyFont="1" applyFill="1" applyAlignment="1"/>
    <xf numFmtId="168" fontId="39" fillId="4" borderId="4" xfId="0" applyNumberFormat="1" applyFont="1" applyFill="1" applyBorder="1" applyAlignment="1"/>
    <xf numFmtId="168" fontId="39" fillId="3" borderId="4" xfId="0" applyNumberFormat="1" applyFont="1" applyFill="1" applyBorder="1" applyAlignment="1"/>
    <xf numFmtId="165" fontId="41" fillId="4" borderId="0" xfId="0" applyFont="1" applyFill="1" applyAlignment="1"/>
    <xf numFmtId="165" fontId="40" fillId="4" borderId="0" xfId="0" applyFont="1" applyFill="1" applyAlignment="1"/>
    <xf numFmtId="165" fontId="17" fillId="3" borderId="0" xfId="0" applyFont="1" applyFill="1" applyAlignment="1"/>
    <xf numFmtId="10" fontId="17" fillId="3" borderId="0" xfId="0" applyNumberFormat="1" applyFont="1" applyFill="1" applyAlignment="1"/>
    <xf numFmtId="0" fontId="24" fillId="0" borderId="0" xfId="89" applyFont="1" applyAlignment="1">
      <alignment horizontal="center"/>
    </xf>
    <xf numFmtId="0" fontId="18" fillId="0" borderId="0" xfId="89" applyFont="1"/>
    <xf numFmtId="171" fontId="18" fillId="0" borderId="0" xfId="89" applyNumberFormat="1" applyFont="1"/>
    <xf numFmtId="170" fontId="18" fillId="0" borderId="0" xfId="89" applyNumberFormat="1" applyFont="1"/>
    <xf numFmtId="171" fontId="18" fillId="0" borderId="0" xfId="89" applyNumberFormat="1" applyFont="1" applyAlignment="1">
      <alignment horizontal="right"/>
    </xf>
    <xf numFmtId="0" fontId="24" fillId="0" borderId="0" xfId="89" applyFont="1"/>
    <xf numFmtId="170" fontId="24" fillId="0" borderId="0" xfId="89" applyNumberFormat="1" applyFont="1"/>
    <xf numFmtId="165" fontId="0" fillId="4" borderId="0" xfId="0" applyFill="1"/>
    <xf numFmtId="0" fontId="18" fillId="0" borderId="0" xfId="89" applyFont="1" applyAlignment="1">
      <alignment horizontal="right"/>
    </xf>
    <xf numFmtId="170" fontId="18" fillId="0" borderId="0" xfId="89" applyNumberFormat="1" applyFont="1" applyAlignment="1">
      <alignment horizontal="right"/>
    </xf>
    <xf numFmtId="0" fontId="24" fillId="0" borderId="0" xfId="89" applyFont="1" applyAlignment="1">
      <alignment horizontal="center" wrapText="1"/>
    </xf>
    <xf numFmtId="171" fontId="24" fillId="0" borderId="0" xfId="89" applyNumberFormat="1" applyFont="1"/>
    <xf numFmtId="165" fontId="0" fillId="0" borderId="4" xfId="0" applyBorder="1"/>
    <xf numFmtId="165" fontId="42" fillId="0" borderId="4" xfId="0" applyFont="1" applyBorder="1"/>
    <xf numFmtId="165" fontId="27" fillId="0" borderId="4" xfId="0" applyFont="1" applyBorder="1" applyAlignment="1">
      <alignment vertical="center" wrapText="1"/>
    </xf>
    <xf numFmtId="165" fontId="27" fillId="0" borderId="4" xfId="0" applyFont="1" applyBorder="1" applyAlignment="1">
      <alignment horizontal="center" vertical="center"/>
    </xf>
    <xf numFmtId="165" fontId="38" fillId="3" borderId="4" xfId="0" applyFont="1" applyFill="1" applyBorder="1" applyAlignment="1" applyProtection="1">
      <alignment horizontal="center"/>
      <protection locked="0"/>
    </xf>
    <xf numFmtId="165" fontId="4" fillId="3" borderId="4" xfId="0" applyFont="1" applyFill="1" applyBorder="1" applyAlignment="1" applyProtection="1">
      <alignment horizontal="center"/>
      <protection locked="0"/>
    </xf>
    <xf numFmtId="165" fontId="27" fillId="5" borderId="4" xfId="0" applyFont="1" applyFill="1" applyBorder="1"/>
    <xf numFmtId="165" fontId="39" fillId="3" borderId="4" xfId="0" applyFont="1" applyFill="1" applyBorder="1" applyAlignment="1">
      <alignment horizontal="center" vertical="center"/>
    </xf>
    <xf numFmtId="165" fontId="39" fillId="4" borderId="4" xfId="0" applyFont="1" applyFill="1" applyBorder="1" applyAlignment="1">
      <alignment horizontal="center"/>
    </xf>
    <xf numFmtId="165" fontId="39" fillId="3" borderId="4" xfId="0" applyFont="1" applyFill="1" applyBorder="1" applyAlignment="1">
      <alignment horizontal="center"/>
    </xf>
    <xf numFmtId="165" fontId="45" fillId="3" borderId="0" xfId="0" applyFont="1" applyFill="1"/>
    <xf numFmtId="165" fontId="39" fillId="0" borderId="0" xfId="0" applyFont="1"/>
    <xf numFmtId="165" fontId="46" fillId="5" borderId="0" xfId="0" applyFont="1" applyFill="1" applyAlignment="1">
      <alignment horizontal="center"/>
    </xf>
    <xf numFmtId="165" fontId="47" fillId="5" borderId="0" xfId="0" applyFont="1" applyFill="1" applyAlignment="1">
      <alignment horizontal="left"/>
    </xf>
    <xf numFmtId="165" fontId="40" fillId="5" borderId="0" xfId="0" applyFont="1" applyFill="1"/>
    <xf numFmtId="165" fontId="39" fillId="5" borderId="0" xfId="0" applyFont="1" applyFill="1"/>
    <xf numFmtId="166" fontId="39" fillId="3" borderId="4" xfId="0" applyNumberFormat="1" applyFont="1" applyFill="1" applyBorder="1" applyAlignment="1">
      <alignment horizontal="center"/>
    </xf>
    <xf numFmtId="165" fontId="45" fillId="3" borderId="4" xfId="0" applyFont="1" applyFill="1" applyBorder="1" applyAlignment="1">
      <alignment horizontal="center" vertical="center"/>
    </xf>
    <xf numFmtId="165" fontId="45" fillId="4" borderId="4" xfId="0" applyFont="1" applyFill="1" applyBorder="1" applyAlignment="1">
      <alignment horizontal="center"/>
    </xf>
    <xf numFmtId="165" fontId="45" fillId="3" borderId="4" xfId="0" applyFont="1" applyFill="1" applyBorder="1" applyAlignment="1">
      <alignment horizontal="center"/>
    </xf>
    <xf numFmtId="165" fontId="43" fillId="4" borderId="4" xfId="0" applyFont="1" applyFill="1" applyBorder="1" applyAlignment="1">
      <alignment horizontal="center"/>
    </xf>
    <xf numFmtId="165" fontId="44" fillId="4" borderId="0" xfId="0" applyFont="1" applyFill="1"/>
  </cellXfs>
  <cellStyles count="135">
    <cellStyle name="Comma 2" xfId="90" xr:uid="{00000000-0005-0000-0000-000000000000}"/>
    <cellStyle name="Comma 3" xfId="91" xr:uid="{00000000-0005-0000-0000-000001000000}"/>
    <cellStyle name="Euro" xfId="92" xr:uid="{00000000-0005-0000-0000-000002000000}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Millares 2" xfId="93" xr:uid="{00000000-0005-0000-0000-00006D000000}"/>
    <cellStyle name="Millares 2 2" xfId="94" xr:uid="{00000000-0005-0000-0000-00006E000000}"/>
    <cellStyle name="Millares 2 3" xfId="95" xr:uid="{00000000-0005-0000-0000-00006F000000}"/>
    <cellStyle name="Millares 3" xfId="96" xr:uid="{00000000-0005-0000-0000-000070000000}"/>
    <cellStyle name="Millares 3 2" xfId="97" xr:uid="{00000000-0005-0000-0000-000071000000}"/>
    <cellStyle name="Moneda 2" xfId="98" xr:uid="{00000000-0005-0000-0000-000072000000}"/>
    <cellStyle name="Normal" xfId="0" builtinId="0"/>
    <cellStyle name="Normal 2" xfId="89" xr:uid="{00000000-0005-0000-0000-000074000000}"/>
    <cellStyle name="Normal 2 2" xfId="99" xr:uid="{00000000-0005-0000-0000-000075000000}"/>
    <cellStyle name="Normal 2 3" xfId="100" xr:uid="{00000000-0005-0000-0000-000076000000}"/>
    <cellStyle name="Normal 2 4" xfId="101" xr:uid="{00000000-0005-0000-0000-000077000000}"/>
    <cellStyle name="Normal 2 5" xfId="102" xr:uid="{00000000-0005-0000-0000-000078000000}"/>
    <cellStyle name="Normal 2 6" xfId="103" xr:uid="{00000000-0005-0000-0000-000079000000}"/>
    <cellStyle name="Normal 2 7" xfId="133" xr:uid="{12AE0F88-8B18-AB43-B61E-DBA490A19910}"/>
    <cellStyle name="Normal 3" xfId="104" xr:uid="{00000000-0005-0000-0000-00007A000000}"/>
    <cellStyle name="Normal 3 2" xfId="105" xr:uid="{00000000-0005-0000-0000-00007B000000}"/>
    <cellStyle name="Normal 3 3" xfId="106" xr:uid="{00000000-0005-0000-0000-00007C000000}"/>
    <cellStyle name="Normal 3 4" xfId="134" xr:uid="{ABAFCDBB-039A-2144-A579-D4962D3C1FC9}"/>
    <cellStyle name="Normal 4" xfId="107" xr:uid="{00000000-0005-0000-0000-00007D000000}"/>
    <cellStyle name="Normal 5" xfId="108" xr:uid="{00000000-0005-0000-0000-00007E000000}"/>
    <cellStyle name="Percent 2" xfId="109" xr:uid="{00000000-0005-0000-0000-00007F000000}"/>
    <cellStyle name="Porcentaje 2" xfId="110" xr:uid="{00000000-0005-0000-0000-000080000000}"/>
    <cellStyle name="Porcentaje 2 2" xfId="111" xr:uid="{00000000-0005-0000-0000-000081000000}"/>
    <cellStyle name="Porcentaje 2 3" xfId="112" xr:uid="{00000000-0005-0000-0000-000082000000}"/>
    <cellStyle name="Porcentaje 3" xfId="113" xr:uid="{00000000-0005-0000-0000-000083000000}"/>
    <cellStyle name="Porcentual 2" xfId="114" xr:uid="{00000000-0005-0000-0000-000084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868348814396201"/>
          <c:y val="0.120000195312818"/>
          <c:w val="0.79623870155379495"/>
          <c:h val="0.52000084635554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MMs!$K$7:$K$47</c:f>
              <c:numCache>
                <c:formatCode>General_)</c:formatCode>
                <c:ptCount val="4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</c:numCache>
            </c:numRef>
          </c:cat>
          <c:val>
            <c:numRef>
              <c:f>MMs!$M$7:$M$47</c:f>
              <c:numCache>
                <c:formatCode>General_)</c:formatCode>
                <c:ptCount val="41"/>
                <c:pt idx="0">
                  <c:v>0.5</c:v>
                </c:pt>
                <c:pt idx="1">
                  <c:v>0.25</c:v>
                </c:pt>
                <c:pt idx="2">
                  <c:v>0.125</c:v>
                </c:pt>
                <c:pt idx="3">
                  <c:v>6.25E-2</c:v>
                </c:pt>
                <c:pt idx="4">
                  <c:v>3.125E-2</c:v>
                </c:pt>
                <c:pt idx="5">
                  <c:v>1.5625E-2</c:v>
                </c:pt>
                <c:pt idx="6">
                  <c:v>7.8125E-3</c:v>
                </c:pt>
                <c:pt idx="7">
                  <c:v>3.90625E-3</c:v>
                </c:pt>
                <c:pt idx="8">
                  <c:v>1.953125E-3</c:v>
                </c:pt>
                <c:pt idx="9">
                  <c:v>9.765625E-4</c:v>
                </c:pt>
                <c:pt idx="10">
                  <c:v>4.8828125E-4</c:v>
                </c:pt>
                <c:pt idx="11">
                  <c:v>2.44140625E-4</c:v>
                </c:pt>
                <c:pt idx="12">
                  <c:v>1.220703125E-4</c:v>
                </c:pt>
                <c:pt idx="13">
                  <c:v>6.103515625E-5</c:v>
                </c:pt>
                <c:pt idx="14">
                  <c:v>3.0517578125E-5</c:v>
                </c:pt>
                <c:pt idx="15">
                  <c:v>1.52587890625E-5</c:v>
                </c:pt>
                <c:pt idx="16">
                  <c:v>7.62939453125E-6</c:v>
                </c:pt>
                <c:pt idx="17">
                  <c:v>3.814697265625E-6</c:v>
                </c:pt>
                <c:pt idx="18">
                  <c:v>1.9073486328125E-6</c:v>
                </c:pt>
                <c:pt idx="19">
                  <c:v>9.5367431640625E-7</c:v>
                </c:pt>
                <c:pt idx="20">
                  <c:v>4.76837158203125E-7</c:v>
                </c:pt>
                <c:pt idx="21">
                  <c:v>2.384185791015625E-7</c:v>
                </c:pt>
                <c:pt idx="22">
                  <c:v>1.1920928955078125E-7</c:v>
                </c:pt>
                <c:pt idx="23">
                  <c:v>5.9604644775390625E-8</c:v>
                </c:pt>
                <c:pt idx="24">
                  <c:v>2.9802322387695312E-8</c:v>
                </c:pt>
                <c:pt idx="25">
                  <c:v>1.4901161193847656E-8</c:v>
                </c:pt>
                <c:pt idx="26">
                  <c:v>7.4505805969238281E-9</c:v>
                </c:pt>
                <c:pt idx="27">
                  <c:v>3.7252902984619141E-9</c:v>
                </c:pt>
                <c:pt idx="28">
                  <c:v>1.862645149230957E-9</c:v>
                </c:pt>
                <c:pt idx="29">
                  <c:v>9.3132257461547852E-10</c:v>
                </c:pt>
                <c:pt idx="30">
                  <c:v>4.6566128730773926E-10</c:v>
                </c:pt>
                <c:pt idx="31">
                  <c:v>2.3283064365386963E-10</c:v>
                </c:pt>
                <c:pt idx="32">
                  <c:v>1.1641532182693481E-10</c:v>
                </c:pt>
                <c:pt idx="33">
                  <c:v>5.8207660913467407E-11</c:v>
                </c:pt>
                <c:pt idx="34">
                  <c:v>2.9103830456733704E-11</c:v>
                </c:pt>
                <c:pt idx="35">
                  <c:v>1.4551915228366852E-11</c:v>
                </c:pt>
                <c:pt idx="36">
                  <c:v>7.2759576141834259E-12</c:v>
                </c:pt>
                <c:pt idx="37">
                  <c:v>3.637978807091713E-12</c:v>
                </c:pt>
                <c:pt idx="38">
                  <c:v>1.8189894035458565E-12</c:v>
                </c:pt>
                <c:pt idx="39">
                  <c:v>9.0949470177292824E-13</c:v>
                </c:pt>
                <c:pt idx="40">
                  <c:v>4.5474735088646412E-13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CF-244F-B452-290CA97038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75363544"/>
        <c:axId val="1075369704"/>
      </c:barChart>
      <c:catAx>
        <c:axId val="10753635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NUMBER IN SYSTEM</a:t>
                </a:r>
              </a:p>
            </c:rich>
          </c:tx>
          <c:layout>
            <c:manualLayout>
              <c:xMode val="edge"/>
              <c:yMode val="edge"/>
              <c:x val="0.47178710466081197"/>
              <c:y val="0.8066679796028309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_)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CR"/>
          </a:p>
        </c:txPr>
        <c:crossAx val="1075369704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107536970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Probability</a:t>
                </a:r>
              </a:p>
            </c:rich>
          </c:tx>
          <c:layout>
            <c:manualLayout>
              <c:xMode val="edge"/>
              <c:yMode val="edge"/>
              <c:x val="8.7774345053174399E-2"/>
              <c:y val="0.1666669379344689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CR"/>
          </a:p>
        </c:txPr>
        <c:crossAx val="1075363544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CR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orientation="landscape" horizontalDpi="120" verticalDpi="144" copies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868348814396201"/>
          <c:y val="0.120000195312818"/>
          <c:w val="0.79623870155379495"/>
          <c:h val="0.52000084635554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'Ejemplos con costos'!$K$7:$K$47</c:f>
              <c:numCache>
                <c:formatCode>General_)</c:formatCode>
                <c:ptCount val="4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</c:numCache>
            </c:numRef>
          </c:cat>
          <c:val>
            <c:numRef>
              <c:f>'Ejemplos con costos'!$M$7:$M$47</c:f>
              <c:numCache>
                <c:formatCode>General_)</c:formatCode>
                <c:ptCount val="41"/>
                <c:pt idx="0">
                  <c:v>0.5</c:v>
                </c:pt>
                <c:pt idx="1">
                  <c:v>0.25</c:v>
                </c:pt>
                <c:pt idx="2">
                  <c:v>0.125</c:v>
                </c:pt>
                <c:pt idx="3">
                  <c:v>6.25E-2</c:v>
                </c:pt>
                <c:pt idx="4">
                  <c:v>3.125E-2</c:v>
                </c:pt>
                <c:pt idx="5">
                  <c:v>1.5625E-2</c:v>
                </c:pt>
                <c:pt idx="6">
                  <c:v>7.8125E-3</c:v>
                </c:pt>
                <c:pt idx="7">
                  <c:v>3.90625E-3</c:v>
                </c:pt>
                <c:pt idx="8">
                  <c:v>1.953125E-3</c:v>
                </c:pt>
                <c:pt idx="9">
                  <c:v>9.765625E-4</c:v>
                </c:pt>
                <c:pt idx="10">
                  <c:v>4.8828125E-4</c:v>
                </c:pt>
                <c:pt idx="11">
                  <c:v>2.44140625E-4</c:v>
                </c:pt>
                <c:pt idx="12">
                  <c:v>1.220703125E-4</c:v>
                </c:pt>
                <c:pt idx="13">
                  <c:v>6.103515625E-5</c:v>
                </c:pt>
                <c:pt idx="14">
                  <c:v>3.0517578125E-5</c:v>
                </c:pt>
                <c:pt idx="15">
                  <c:v>1.52587890625E-5</c:v>
                </c:pt>
                <c:pt idx="16">
                  <c:v>7.62939453125E-6</c:v>
                </c:pt>
                <c:pt idx="17">
                  <c:v>3.814697265625E-6</c:v>
                </c:pt>
                <c:pt idx="18">
                  <c:v>1.9073486328125E-6</c:v>
                </c:pt>
                <c:pt idx="19">
                  <c:v>9.5367431640625E-7</c:v>
                </c:pt>
                <c:pt idx="20">
                  <c:v>4.76837158203125E-7</c:v>
                </c:pt>
                <c:pt idx="21">
                  <c:v>2.384185791015625E-7</c:v>
                </c:pt>
                <c:pt idx="22">
                  <c:v>1.1920928955078125E-7</c:v>
                </c:pt>
                <c:pt idx="23">
                  <c:v>5.9604644775390625E-8</c:v>
                </c:pt>
                <c:pt idx="24">
                  <c:v>2.9802322387695312E-8</c:v>
                </c:pt>
                <c:pt idx="25">
                  <c:v>1.4901161193847656E-8</c:v>
                </c:pt>
                <c:pt idx="26">
                  <c:v>7.4505805969238281E-9</c:v>
                </c:pt>
                <c:pt idx="27">
                  <c:v>3.7252902984619141E-9</c:v>
                </c:pt>
                <c:pt idx="28">
                  <c:v>1.862645149230957E-9</c:v>
                </c:pt>
                <c:pt idx="29">
                  <c:v>9.3132257461547852E-10</c:v>
                </c:pt>
                <c:pt idx="30">
                  <c:v>4.6566128730773926E-10</c:v>
                </c:pt>
                <c:pt idx="31">
                  <c:v>2.3283064365386963E-10</c:v>
                </c:pt>
                <c:pt idx="32">
                  <c:v>1.1641532182693481E-10</c:v>
                </c:pt>
                <c:pt idx="33">
                  <c:v>5.8207660913467407E-11</c:v>
                </c:pt>
                <c:pt idx="34">
                  <c:v>2.9103830456733704E-11</c:v>
                </c:pt>
                <c:pt idx="35">
                  <c:v>1.4551915228366852E-11</c:v>
                </c:pt>
                <c:pt idx="36">
                  <c:v>7.2759576141834259E-12</c:v>
                </c:pt>
                <c:pt idx="37">
                  <c:v>3.637978807091713E-12</c:v>
                </c:pt>
                <c:pt idx="38">
                  <c:v>1.8189894035458565E-12</c:v>
                </c:pt>
                <c:pt idx="39">
                  <c:v>9.0949470177292824E-13</c:v>
                </c:pt>
                <c:pt idx="40">
                  <c:v>4.5474735088646412E-13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D3-C045-A32B-C534A3D1E2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75363544"/>
        <c:axId val="1075369704"/>
      </c:barChart>
      <c:catAx>
        <c:axId val="10753635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NUMBER IN SYSTEM</a:t>
                </a:r>
              </a:p>
            </c:rich>
          </c:tx>
          <c:layout>
            <c:manualLayout>
              <c:xMode val="edge"/>
              <c:yMode val="edge"/>
              <c:x val="0.47178710466081197"/>
              <c:y val="0.8066679796028309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_)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CR"/>
          </a:p>
        </c:txPr>
        <c:crossAx val="1075369704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107536970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Probability</a:t>
                </a:r>
              </a:p>
            </c:rich>
          </c:tx>
          <c:layout>
            <c:manualLayout>
              <c:xMode val="edge"/>
              <c:yMode val="edge"/>
              <c:x val="8.7774345053174399E-2"/>
              <c:y val="0.1666669379344689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CR"/>
          </a:p>
        </c:txPr>
        <c:crossAx val="1075363544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CR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orientation="landscape" horizontalDpi="120" verticalDpi="144" copies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868348814396201"/>
          <c:y val="0.120000195312818"/>
          <c:w val="0.79623870155379495"/>
          <c:h val="0.52000084635554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'Servidores múltiples Cw descono'!$K$7:$K$47</c:f>
              <c:numCache>
                <c:formatCode>General_)</c:formatCode>
                <c:ptCount val="4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</c:numCache>
            </c:numRef>
          </c:cat>
          <c:val>
            <c:numRef>
              <c:f>'Servidores múltiples Cw descono'!$M$7:$M$47</c:f>
              <c:numCache>
                <c:formatCode>General_)</c:formatCode>
                <c:ptCount val="41"/>
                <c:pt idx="0">
                  <c:v>4.9364923907582854E-2</c:v>
                </c:pt>
                <c:pt idx="1">
                  <c:v>0.13883884849007677</c:v>
                </c:pt>
                <c:pt idx="2">
                  <c:v>0.19524213068917046</c:v>
                </c:pt>
                <c:pt idx="3">
                  <c:v>0.1830394975210973</c:v>
                </c:pt>
                <c:pt idx="4">
                  <c:v>0.12869964669452155</c:v>
                </c:pt>
                <c:pt idx="5">
                  <c:v>9.0491939082085471E-2</c:v>
                </c:pt>
                <c:pt idx="6">
                  <c:v>6.3627144667091351E-2</c:v>
                </c:pt>
                <c:pt idx="7">
                  <c:v>4.4737836094048605E-2</c:v>
                </c:pt>
                <c:pt idx="8">
                  <c:v>3.1456291003627929E-2</c:v>
                </c:pt>
                <c:pt idx="9">
                  <c:v>2.2117704611925887E-2</c:v>
                </c:pt>
                <c:pt idx="10">
                  <c:v>1.5551511055260389E-2</c:v>
                </c:pt>
                <c:pt idx="11">
                  <c:v>1.093465621072996E-2</c:v>
                </c:pt>
                <c:pt idx="12">
                  <c:v>7.6884301481695031E-3</c:v>
                </c:pt>
                <c:pt idx="13">
                  <c:v>5.4059274479316818E-3</c:v>
                </c:pt>
                <c:pt idx="14">
                  <c:v>3.8010427368269637E-3</c:v>
                </c:pt>
                <c:pt idx="15">
                  <c:v>2.6726081743314589E-3</c:v>
                </c:pt>
                <c:pt idx="16">
                  <c:v>1.8791776225768071E-3</c:v>
                </c:pt>
                <c:pt idx="17">
                  <c:v>1.3212967658743175E-3</c:v>
                </c:pt>
                <c:pt idx="18">
                  <c:v>9.2903678850537953E-4</c:v>
                </c:pt>
                <c:pt idx="19">
                  <c:v>6.5322899191784501E-4</c:v>
                </c:pt>
                <c:pt idx="20">
                  <c:v>4.5930163494223476E-4</c:v>
                </c:pt>
                <c:pt idx="21">
                  <c:v>3.2294646206875881E-4</c:v>
                </c:pt>
                <c:pt idx="22">
                  <c:v>2.2707173114209603E-4</c:v>
                </c:pt>
                <c:pt idx="23">
                  <c:v>1.5965981095928628E-4</c:v>
                </c:pt>
                <c:pt idx="24">
                  <c:v>1.1226080458074816E-4</c:v>
                </c:pt>
                <c:pt idx="25">
                  <c:v>7.8933378220838557E-5</c:v>
                </c:pt>
                <c:pt idx="26">
                  <c:v>5.5500031561527108E-5</c:v>
                </c:pt>
                <c:pt idx="27">
                  <c:v>3.9023459691698751E-5</c:v>
                </c:pt>
                <c:pt idx="28">
                  <c:v>2.7438370095725683E-5</c:v>
                </c:pt>
                <c:pt idx="29">
                  <c:v>1.9292603973557122E-5</c:v>
                </c:pt>
                <c:pt idx="30">
                  <c:v>1.3565112168907351E-5</c:v>
                </c:pt>
                <c:pt idx="31">
                  <c:v>9.5379694937629804E-6</c:v>
                </c:pt>
                <c:pt idx="32">
                  <c:v>6.7063848003020958E-6</c:v>
                </c:pt>
                <c:pt idx="33">
                  <c:v>4.7154268127124107E-6</c:v>
                </c:pt>
                <c:pt idx="34">
                  <c:v>3.3155344776884136E-6</c:v>
                </c:pt>
                <c:pt idx="35">
                  <c:v>2.3312351796246657E-6</c:v>
                </c:pt>
                <c:pt idx="36">
                  <c:v>1.639149735673593E-6</c:v>
                </c:pt>
                <c:pt idx="37">
                  <c:v>1.152527157895495E-6</c:v>
                </c:pt>
                <c:pt idx="38">
                  <c:v>8.1037065789526996E-7</c:v>
                </c:pt>
                <c:pt idx="39">
                  <c:v>5.6979186883261165E-7</c:v>
                </c:pt>
                <c:pt idx="40">
                  <c:v>4.0063490777293008E-7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FD-7B4F-8EB2-C5A595C7D0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75363544"/>
        <c:axId val="1075369704"/>
      </c:barChart>
      <c:catAx>
        <c:axId val="10753635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NUMBER IN SYSTEM</a:t>
                </a:r>
              </a:p>
            </c:rich>
          </c:tx>
          <c:layout>
            <c:manualLayout>
              <c:xMode val="edge"/>
              <c:yMode val="edge"/>
              <c:x val="0.47178710466081197"/>
              <c:y val="0.8066679796028309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_)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CR"/>
          </a:p>
        </c:txPr>
        <c:crossAx val="1075369704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107536970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Probability</a:t>
                </a:r>
              </a:p>
            </c:rich>
          </c:tx>
          <c:layout>
            <c:manualLayout>
              <c:xMode val="edge"/>
              <c:yMode val="edge"/>
              <c:x val="8.7774345053174399E-2"/>
              <c:y val="0.1666669379344689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CR"/>
          </a:p>
        </c:txPr>
        <c:crossAx val="1075363544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CR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orientation="landscape" horizontalDpi="120" verticalDpi="144" copies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83820</xdr:colOff>
      <xdr:row>12</xdr:row>
      <xdr:rowOff>38100</xdr:rowOff>
    </xdr:from>
    <xdr:to>
      <xdr:col>7</xdr:col>
      <xdr:colOff>655320</xdr:colOff>
      <xdr:row>18</xdr:row>
      <xdr:rowOff>38100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83FCC22C-6E9E-BB40-BB24-C968906D884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83820</xdr:colOff>
      <xdr:row>12</xdr:row>
      <xdr:rowOff>38100</xdr:rowOff>
    </xdr:from>
    <xdr:to>
      <xdr:col>7</xdr:col>
      <xdr:colOff>655320</xdr:colOff>
      <xdr:row>18</xdr:row>
      <xdr:rowOff>38100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54FD5721-B0F0-4346-A7B0-B3A77E738EE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83820</xdr:colOff>
      <xdr:row>12</xdr:row>
      <xdr:rowOff>38100</xdr:rowOff>
    </xdr:from>
    <xdr:to>
      <xdr:col>7</xdr:col>
      <xdr:colOff>655320</xdr:colOff>
      <xdr:row>18</xdr:row>
      <xdr:rowOff>38100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3CF7FA6A-529D-344A-B938-EF909EF9B1B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nrique/Documents/UCR/Profesor/Exa&#769;menes/Solucio&#769;n%20de%20Exa&#769;menes/Investigacio&#769;n%20de%20Operaciones/Segundo%20parcial/Segundo%20Parcial%20I-2006/Segundo%20Parcial%20c-I-200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urso%20Metodos-IVO-II-2018/Metodos%202-II%20parcial-2018-propuesta/Metodos%202-II%20Parcial-Resp.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Clase%2005%20Ejercicios%20de%20colas%20resuelt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t"/>
      <sheetName val="Árbol"/>
      <sheetName val="Colas"/>
    </sheetNames>
    <sheetDataSet>
      <sheetData sheetId="0" refreshError="1"/>
      <sheetData sheetId="1">
        <row r="4">
          <cell r="Y4">
            <v>0.45000000000000007</v>
          </cell>
        </row>
        <row r="5">
          <cell r="Y5" t="str">
            <v>Grande</v>
          </cell>
        </row>
        <row r="6">
          <cell r="AB6">
            <v>21950000</v>
          </cell>
        </row>
        <row r="7">
          <cell r="Y7">
            <v>22000000</v>
          </cell>
          <cell r="Z7">
            <v>21950000</v>
          </cell>
        </row>
        <row r="9">
          <cell r="Y9">
            <v>0.4</v>
          </cell>
        </row>
        <row r="10">
          <cell r="U10" t="str">
            <v>Limitado</v>
          </cell>
          <cell r="Y10" t="str">
            <v>Medio</v>
          </cell>
        </row>
        <row r="11">
          <cell r="AB11">
            <v>7950000</v>
          </cell>
        </row>
        <row r="12">
          <cell r="U12">
            <v>0</v>
          </cell>
          <cell r="V12">
            <v>11550000.000000002</v>
          </cell>
          <cell r="Y12">
            <v>8000000</v>
          </cell>
          <cell r="Z12">
            <v>7950000</v>
          </cell>
        </row>
        <row r="14">
          <cell r="Y14">
            <v>0.15</v>
          </cell>
        </row>
        <row r="15">
          <cell r="Y15" t="str">
            <v>Fracaso</v>
          </cell>
        </row>
        <row r="16">
          <cell r="Q16">
            <v>0.6</v>
          </cell>
          <cell r="AB16">
            <v>-10050000</v>
          </cell>
        </row>
        <row r="17">
          <cell r="Q17" t="str">
            <v>Sobresaliente</v>
          </cell>
          <cell r="Y17">
            <v>-10000000</v>
          </cell>
          <cell r="Z17">
            <v>-10050000</v>
          </cell>
        </row>
        <row r="18">
          <cell r="S18">
            <v>1</v>
          </cell>
        </row>
        <row r="19">
          <cell r="Q19">
            <v>0</v>
          </cell>
          <cell r="R19">
            <v>11550000.000000002</v>
          </cell>
          <cell r="Y19">
            <v>0.45000000000000007</v>
          </cell>
        </row>
        <row r="20">
          <cell r="Y20" t="str">
            <v>Grande</v>
          </cell>
        </row>
        <row r="21">
          <cell r="AB21">
            <v>11950000</v>
          </cell>
        </row>
        <row r="22">
          <cell r="Y22">
            <v>12000000</v>
          </cell>
          <cell r="Z22">
            <v>11950000</v>
          </cell>
        </row>
        <row r="24">
          <cell r="Y24">
            <v>0.4</v>
          </cell>
        </row>
        <row r="25">
          <cell r="U25" t="str">
            <v>Amplio</v>
          </cell>
          <cell r="Y25" t="str">
            <v>Medio</v>
          </cell>
        </row>
        <row r="26">
          <cell r="AB26">
            <v>7950000</v>
          </cell>
        </row>
        <row r="27">
          <cell r="U27">
            <v>0</v>
          </cell>
          <cell r="V27">
            <v>8250000</v>
          </cell>
          <cell r="Y27">
            <v>8000000</v>
          </cell>
          <cell r="Z27">
            <v>7950000</v>
          </cell>
        </row>
        <row r="29">
          <cell r="Y29">
            <v>0.15</v>
          </cell>
        </row>
        <row r="30">
          <cell r="Y30" t="str">
            <v>Fracaso</v>
          </cell>
        </row>
        <row r="31">
          <cell r="AB31">
            <v>-2050000</v>
          </cell>
        </row>
        <row r="32">
          <cell r="Y32">
            <v>-2000000</v>
          </cell>
          <cell r="Z32">
            <v>-2050000</v>
          </cell>
        </row>
        <row r="34">
          <cell r="Y34">
            <v>0.1</v>
          </cell>
        </row>
        <row r="35">
          <cell r="Y35" t="str">
            <v>Grande</v>
          </cell>
        </row>
        <row r="36">
          <cell r="AB36">
            <v>21950000</v>
          </cell>
        </row>
        <row r="37">
          <cell r="Y37">
            <v>22000000</v>
          </cell>
          <cell r="Z37">
            <v>21950000</v>
          </cell>
        </row>
        <row r="39">
          <cell r="Y39">
            <v>0.4</v>
          </cell>
        </row>
        <row r="40">
          <cell r="U40" t="str">
            <v>Limitado</v>
          </cell>
          <cell r="Y40" t="str">
            <v>Medio</v>
          </cell>
        </row>
        <row r="41">
          <cell r="AB41">
            <v>7950000</v>
          </cell>
        </row>
        <row r="42">
          <cell r="U42">
            <v>0</v>
          </cell>
          <cell r="V42">
            <v>350000</v>
          </cell>
          <cell r="Y42">
            <v>8000000</v>
          </cell>
          <cell r="Z42">
            <v>7950000</v>
          </cell>
        </row>
        <row r="44">
          <cell r="Y44">
            <v>0.5</v>
          </cell>
        </row>
        <row r="45">
          <cell r="Y45" t="str">
            <v>Fracaso</v>
          </cell>
        </row>
        <row r="46">
          <cell r="Q46">
            <v>0.3</v>
          </cell>
          <cell r="AB46">
            <v>-10050000</v>
          </cell>
        </row>
        <row r="47">
          <cell r="M47" t="str">
            <v>Con audiencia</v>
          </cell>
          <cell r="Q47" t="str">
            <v>Buena</v>
          </cell>
          <cell r="Y47">
            <v>-10000000</v>
          </cell>
          <cell r="Z47">
            <v>-10050000</v>
          </cell>
        </row>
        <row r="48">
          <cell r="S48">
            <v>2</v>
          </cell>
        </row>
        <row r="49">
          <cell r="M49">
            <v>-50000</v>
          </cell>
          <cell r="N49">
            <v>8330000.0000000009</v>
          </cell>
          <cell r="Q49">
            <v>0</v>
          </cell>
          <cell r="R49">
            <v>3350000</v>
          </cell>
          <cell r="Y49">
            <v>0.1</v>
          </cell>
        </row>
        <row r="50">
          <cell r="Y50" t="str">
            <v>Grande</v>
          </cell>
        </row>
        <row r="51">
          <cell r="AB51">
            <v>11950000</v>
          </cell>
        </row>
        <row r="52">
          <cell r="Y52">
            <v>12000000</v>
          </cell>
          <cell r="Z52">
            <v>11950000</v>
          </cell>
        </row>
        <row r="54">
          <cell r="Y54">
            <v>0.4</v>
          </cell>
        </row>
        <row r="55">
          <cell r="U55" t="str">
            <v>Amplio</v>
          </cell>
          <cell r="Y55" t="str">
            <v>Medio</v>
          </cell>
        </row>
        <row r="56">
          <cell r="AB56">
            <v>7950000</v>
          </cell>
        </row>
        <row r="57">
          <cell r="U57">
            <v>0</v>
          </cell>
          <cell r="V57">
            <v>3350000</v>
          </cell>
          <cell r="Y57">
            <v>8000000</v>
          </cell>
          <cell r="Z57">
            <v>7950000</v>
          </cell>
        </row>
        <row r="59">
          <cell r="Y59">
            <v>0.5</v>
          </cell>
        </row>
        <row r="60">
          <cell r="Y60" t="str">
            <v>Fracaso</v>
          </cell>
        </row>
        <row r="61">
          <cell r="AB61">
            <v>-2050000</v>
          </cell>
        </row>
        <row r="62">
          <cell r="Y62">
            <v>-2000000</v>
          </cell>
          <cell r="Z62">
            <v>-2050000</v>
          </cell>
        </row>
        <row r="64">
          <cell r="Y64">
            <v>0</v>
          </cell>
        </row>
        <row r="65">
          <cell r="Y65" t="str">
            <v>Grande</v>
          </cell>
        </row>
        <row r="66">
          <cell r="AB66">
            <v>21950000</v>
          </cell>
        </row>
        <row r="67">
          <cell r="Y67">
            <v>22000000</v>
          </cell>
          <cell r="Z67">
            <v>21950000</v>
          </cell>
        </row>
        <row r="69">
          <cell r="Y69">
            <v>0.40000000000000008</v>
          </cell>
        </row>
        <row r="70">
          <cell r="U70" t="str">
            <v>Limitado</v>
          </cell>
          <cell r="Y70" t="str">
            <v>Medio</v>
          </cell>
        </row>
        <row r="71">
          <cell r="AB71">
            <v>7950000</v>
          </cell>
        </row>
        <row r="72">
          <cell r="U72">
            <v>0</v>
          </cell>
          <cell r="V72">
            <v>-2849999.9999999995</v>
          </cell>
          <cell r="Y72">
            <v>8000000</v>
          </cell>
          <cell r="Z72">
            <v>7950000</v>
          </cell>
        </row>
        <row r="74">
          <cell r="Y74">
            <v>0.6</v>
          </cell>
        </row>
        <row r="75">
          <cell r="Y75" t="str">
            <v>Fracaso</v>
          </cell>
        </row>
        <row r="76">
          <cell r="Q76">
            <v>0.1</v>
          </cell>
          <cell r="AB76">
            <v>-10050000</v>
          </cell>
        </row>
        <row r="77">
          <cell r="Q77" t="str">
            <v>Mala</v>
          </cell>
          <cell r="Y77">
            <v>-10000000</v>
          </cell>
          <cell r="Z77">
            <v>-10050000</v>
          </cell>
        </row>
        <row r="78">
          <cell r="K78">
            <v>1</v>
          </cell>
          <cell r="S78">
            <v>2</v>
          </cell>
        </row>
        <row r="79">
          <cell r="J79">
            <v>8330000.0000000009</v>
          </cell>
          <cell r="Q79">
            <v>0</v>
          </cell>
          <cell r="R79">
            <v>3950000</v>
          </cell>
          <cell r="Y79">
            <v>0</v>
          </cell>
        </row>
        <row r="80">
          <cell r="Y80" t="str">
            <v>Grande</v>
          </cell>
        </row>
        <row r="81">
          <cell r="AB81">
            <v>11950000</v>
          </cell>
        </row>
        <row r="82">
          <cell r="Y82">
            <v>12000000</v>
          </cell>
          <cell r="Z82">
            <v>11950000</v>
          </cell>
        </row>
        <row r="84">
          <cell r="Y84">
            <v>0.6</v>
          </cell>
        </row>
        <row r="85">
          <cell r="U85" t="str">
            <v>Amplio</v>
          </cell>
          <cell r="Y85" t="str">
            <v>Fracaso</v>
          </cell>
        </row>
        <row r="86">
          <cell r="AB86">
            <v>7950000</v>
          </cell>
        </row>
        <row r="87">
          <cell r="U87">
            <v>0</v>
          </cell>
          <cell r="V87">
            <v>3950000</v>
          </cell>
          <cell r="Y87">
            <v>8000000</v>
          </cell>
          <cell r="Z87">
            <v>7950000</v>
          </cell>
        </row>
        <row r="89">
          <cell r="Y89">
            <v>0.40000000000000008</v>
          </cell>
        </row>
        <row r="90">
          <cell r="Y90" t="str">
            <v>Medio</v>
          </cell>
        </row>
        <row r="91">
          <cell r="AB91">
            <v>-2050000</v>
          </cell>
        </row>
        <row r="92">
          <cell r="Y92">
            <v>-2000000</v>
          </cell>
          <cell r="Z92">
            <v>-2050000</v>
          </cell>
        </row>
        <row r="94">
          <cell r="U94">
            <v>0.3</v>
          </cell>
        </row>
        <row r="95">
          <cell r="U95" t="str">
            <v>Grande</v>
          </cell>
        </row>
        <row r="96">
          <cell r="AB96">
            <v>22000000</v>
          </cell>
        </row>
        <row r="97">
          <cell r="U97">
            <v>22000000</v>
          </cell>
          <cell r="V97">
            <v>22000000</v>
          </cell>
        </row>
        <row r="99">
          <cell r="U99">
            <v>0.4</v>
          </cell>
        </row>
        <row r="100">
          <cell r="Q100" t="str">
            <v>Limitado</v>
          </cell>
          <cell r="U100" t="str">
            <v>Medio</v>
          </cell>
        </row>
        <row r="101">
          <cell r="AB101">
            <v>8000000</v>
          </cell>
        </row>
        <row r="102">
          <cell r="Q102">
            <v>0</v>
          </cell>
          <cell r="R102">
            <v>6800000</v>
          </cell>
          <cell r="U102">
            <v>8000000</v>
          </cell>
          <cell r="V102">
            <v>8000000</v>
          </cell>
        </row>
        <row r="104">
          <cell r="U104">
            <v>0.3</v>
          </cell>
        </row>
        <row r="105">
          <cell r="U105" t="str">
            <v>Fracaso</v>
          </cell>
        </row>
        <row r="106">
          <cell r="AB106">
            <v>-10000000</v>
          </cell>
        </row>
        <row r="107">
          <cell r="M107" t="str">
            <v>Sin audiencia</v>
          </cell>
          <cell r="U107">
            <v>-10000000</v>
          </cell>
          <cell r="V107">
            <v>-10000000</v>
          </cell>
        </row>
        <row r="108">
          <cell r="O108">
            <v>1</v>
          </cell>
        </row>
        <row r="109">
          <cell r="M109">
            <v>0</v>
          </cell>
          <cell r="N109">
            <v>6800000</v>
          </cell>
          <cell r="U109">
            <v>0.3</v>
          </cell>
        </row>
        <row r="110">
          <cell r="U110" t="str">
            <v>Grande</v>
          </cell>
        </row>
        <row r="111">
          <cell r="AB111">
            <v>12000000</v>
          </cell>
        </row>
        <row r="112">
          <cell r="U112">
            <v>12000000</v>
          </cell>
          <cell r="V112">
            <v>12000000</v>
          </cell>
        </row>
        <row r="114">
          <cell r="U114">
            <v>0.4</v>
          </cell>
        </row>
        <row r="115">
          <cell r="Q115" t="str">
            <v>Amplio</v>
          </cell>
          <cell r="U115" t="str">
            <v>Medio</v>
          </cell>
        </row>
        <row r="116">
          <cell r="AB116">
            <v>8000000</v>
          </cell>
        </row>
        <row r="117">
          <cell r="Q117">
            <v>0</v>
          </cell>
          <cell r="R117">
            <v>6200000</v>
          </cell>
          <cell r="U117">
            <v>8000000</v>
          </cell>
          <cell r="V117">
            <v>8000000</v>
          </cell>
        </row>
        <row r="119">
          <cell r="U119">
            <v>0.3</v>
          </cell>
        </row>
        <row r="120">
          <cell r="U120" t="str">
            <v>Fracaso</v>
          </cell>
        </row>
        <row r="121">
          <cell r="AB121">
            <v>-2000000</v>
          </cell>
        </row>
        <row r="122">
          <cell r="U122">
            <v>-2000000</v>
          </cell>
          <cell r="V122">
            <v>-2000000</v>
          </cell>
        </row>
      </sheetData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kov"/>
      <sheetName val="Colas"/>
      <sheetName val="Markov (Enrique)"/>
      <sheetName val="Sheet2"/>
      <sheetName val="Sheet3"/>
    </sheetNames>
    <sheetDataSet>
      <sheetData sheetId="0"/>
      <sheetData sheetId="1" refreshError="1">
        <row r="5">
          <cell r="E5" t="str">
            <v>hour</v>
          </cell>
        </row>
      </sheetData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"/>
      <sheetName val="MMs"/>
      <sheetName val="MMs (2)"/>
      <sheetName val="Cw desconocido servidores multi"/>
      <sheetName val="1c 1 s Cw desconocido"/>
      <sheetName val="finite queue length"/>
      <sheetName val="MG1"/>
      <sheetName val="Cálculo CW de lucky"/>
      <sheetName val="Calculo CS de Alexa"/>
    </sheetNames>
    <sheetDataSet>
      <sheetData sheetId="0"/>
      <sheetData sheetId="1"/>
      <sheetData sheetId="2"/>
      <sheetData sheetId="3">
        <row r="7">
          <cell r="K7">
            <v>0</v>
          </cell>
          <cell r="M7">
            <v>4.9364923907582854E-2</v>
          </cell>
        </row>
        <row r="8">
          <cell r="K8">
            <v>1</v>
          </cell>
          <cell r="M8">
            <v>0.13883884849007677</v>
          </cell>
        </row>
        <row r="9">
          <cell r="K9">
            <v>2</v>
          </cell>
          <cell r="M9">
            <v>0.19524213068917046</v>
          </cell>
        </row>
        <row r="10">
          <cell r="K10">
            <v>3</v>
          </cell>
          <cell r="M10">
            <v>0.1830394975210973</v>
          </cell>
        </row>
        <row r="11">
          <cell r="K11">
            <v>4</v>
          </cell>
          <cell r="M11">
            <v>0.12869964669452155</v>
          </cell>
        </row>
        <row r="12">
          <cell r="K12">
            <v>5</v>
          </cell>
          <cell r="M12">
            <v>9.0491939082085471E-2</v>
          </cell>
        </row>
        <row r="13">
          <cell r="K13">
            <v>6</v>
          </cell>
          <cell r="M13">
            <v>6.3627144667091351E-2</v>
          </cell>
        </row>
        <row r="14">
          <cell r="K14">
            <v>7</v>
          </cell>
          <cell r="M14">
            <v>4.4737836094048605E-2</v>
          </cell>
        </row>
        <row r="15">
          <cell r="K15">
            <v>8</v>
          </cell>
          <cell r="M15">
            <v>3.1456291003627929E-2</v>
          </cell>
        </row>
        <row r="16">
          <cell r="K16">
            <v>9</v>
          </cell>
          <cell r="M16">
            <v>2.2117704611925887E-2</v>
          </cell>
        </row>
        <row r="17">
          <cell r="K17">
            <v>10</v>
          </cell>
          <cell r="M17">
            <v>1.5551511055260389E-2</v>
          </cell>
        </row>
        <row r="18">
          <cell r="K18">
            <v>11</v>
          </cell>
          <cell r="M18">
            <v>1.093465621072996E-2</v>
          </cell>
        </row>
        <row r="19">
          <cell r="K19">
            <v>12</v>
          </cell>
          <cell r="M19">
            <v>7.6884301481695031E-3</v>
          </cell>
        </row>
        <row r="20">
          <cell r="K20">
            <v>13</v>
          </cell>
          <cell r="M20">
            <v>5.4059274479316818E-3</v>
          </cell>
        </row>
        <row r="21">
          <cell r="K21">
            <v>14</v>
          </cell>
          <cell r="M21">
            <v>3.8010427368269637E-3</v>
          </cell>
        </row>
        <row r="22">
          <cell r="K22">
            <v>15</v>
          </cell>
          <cell r="M22">
            <v>2.6726081743314589E-3</v>
          </cell>
        </row>
        <row r="23">
          <cell r="K23">
            <v>16</v>
          </cell>
          <cell r="M23">
            <v>1.8791776225768071E-3</v>
          </cell>
        </row>
        <row r="24">
          <cell r="K24">
            <v>17</v>
          </cell>
          <cell r="M24">
            <v>1.3212967658743175E-3</v>
          </cell>
        </row>
        <row r="25">
          <cell r="K25">
            <v>18</v>
          </cell>
          <cell r="M25">
            <v>9.2903678850537953E-4</v>
          </cell>
        </row>
        <row r="26">
          <cell r="K26">
            <v>19</v>
          </cell>
          <cell r="M26">
            <v>6.5322899191784501E-4</v>
          </cell>
        </row>
        <row r="27">
          <cell r="K27">
            <v>20</v>
          </cell>
          <cell r="M27">
            <v>4.5930163494223476E-4</v>
          </cell>
        </row>
        <row r="28">
          <cell r="K28">
            <v>21</v>
          </cell>
          <cell r="M28">
            <v>3.2294646206875881E-4</v>
          </cell>
        </row>
        <row r="29">
          <cell r="K29">
            <v>22</v>
          </cell>
          <cell r="M29">
            <v>2.2707173114209603E-4</v>
          </cell>
        </row>
        <row r="30">
          <cell r="K30">
            <v>23</v>
          </cell>
          <cell r="M30">
            <v>1.5965981095928628E-4</v>
          </cell>
        </row>
        <row r="31">
          <cell r="K31">
            <v>24</v>
          </cell>
          <cell r="M31">
            <v>1.1226080458074816E-4</v>
          </cell>
        </row>
        <row r="32">
          <cell r="K32">
            <v>25</v>
          </cell>
          <cell r="M32">
            <v>7.8933378220838557E-5</v>
          </cell>
        </row>
        <row r="33">
          <cell r="K33">
            <v>26</v>
          </cell>
          <cell r="M33">
            <v>5.5500031561527108E-5</v>
          </cell>
        </row>
        <row r="34">
          <cell r="K34">
            <v>27</v>
          </cell>
          <cell r="M34">
            <v>3.9023459691698751E-5</v>
          </cell>
        </row>
        <row r="35">
          <cell r="K35">
            <v>28</v>
          </cell>
          <cell r="M35">
            <v>2.7438370095725683E-5</v>
          </cell>
        </row>
        <row r="36">
          <cell r="K36">
            <v>29</v>
          </cell>
          <cell r="M36">
            <v>1.9292603973557122E-5</v>
          </cell>
        </row>
        <row r="37">
          <cell r="K37">
            <v>30</v>
          </cell>
          <cell r="M37">
            <v>1.3565112168907351E-5</v>
          </cell>
        </row>
        <row r="38">
          <cell r="K38">
            <v>31</v>
          </cell>
          <cell r="M38">
            <v>9.5379694937629804E-6</v>
          </cell>
        </row>
        <row r="39">
          <cell r="K39">
            <v>32</v>
          </cell>
          <cell r="M39">
            <v>6.7063848003020958E-6</v>
          </cell>
        </row>
        <row r="40">
          <cell r="K40">
            <v>33</v>
          </cell>
          <cell r="M40">
            <v>4.7154268127124107E-6</v>
          </cell>
        </row>
        <row r="41">
          <cell r="K41">
            <v>34</v>
          </cell>
          <cell r="M41">
            <v>3.3155344776884136E-6</v>
          </cell>
        </row>
        <row r="42">
          <cell r="K42">
            <v>35</v>
          </cell>
          <cell r="M42">
            <v>2.3312351796246657E-6</v>
          </cell>
        </row>
        <row r="43">
          <cell r="K43">
            <v>36</v>
          </cell>
          <cell r="M43">
            <v>1.639149735673593E-6</v>
          </cell>
        </row>
        <row r="44">
          <cell r="K44">
            <v>37</v>
          </cell>
          <cell r="M44">
            <v>1.152527157895495E-6</v>
          </cell>
        </row>
        <row r="45">
          <cell r="K45">
            <v>38</v>
          </cell>
          <cell r="M45">
            <v>8.1037065789526996E-7</v>
          </cell>
        </row>
        <row r="46">
          <cell r="K46">
            <v>39</v>
          </cell>
          <cell r="M46">
            <v>5.6979186883261165E-7</v>
          </cell>
        </row>
        <row r="47">
          <cell r="K47">
            <v>40</v>
          </cell>
          <cell r="M47">
            <v>4.0063490777293008E-7</v>
          </cell>
        </row>
      </sheetData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A1" transitionEvaluation="1"/>
  <dimension ref="A1:AO186"/>
  <sheetViews>
    <sheetView showGridLines="0" showRowColHeaders="0" tabSelected="1" workbookViewId="0">
      <selection activeCell="G4" sqref="G4"/>
    </sheetView>
  </sheetViews>
  <sheetFormatPr baseColWidth="10" defaultColWidth="9.7109375" defaultRowHeight="16"/>
  <cols>
    <col min="1" max="1" width="6.42578125" style="12" customWidth="1"/>
    <col min="2" max="16384" width="9.7109375" style="12"/>
  </cols>
  <sheetData>
    <row r="1" spans="1:16" ht="17" thickBot="1">
      <c r="A1" s="11"/>
      <c r="E1" s="13"/>
    </row>
    <row r="2" spans="1:16" ht="20" customHeight="1" thickBot="1">
      <c r="C2" s="7" t="s">
        <v>0</v>
      </c>
      <c r="D2" s="8"/>
      <c r="E2" s="9"/>
      <c r="F2" s="10"/>
      <c r="G2" s="14"/>
    </row>
    <row r="3" spans="1:16">
      <c r="B3" s="11"/>
      <c r="C3" s="15" t="s">
        <v>1</v>
      </c>
      <c r="D3" s="16"/>
      <c r="E3" s="16"/>
      <c r="F3" s="16"/>
    </row>
    <row r="4" spans="1:16" ht="13.5" customHeight="1">
      <c r="B4" s="11"/>
      <c r="C4" s="35" t="s">
        <v>2</v>
      </c>
      <c r="D4" s="16"/>
      <c r="E4" s="16"/>
      <c r="F4" s="16"/>
    </row>
    <row r="5" spans="1:16" ht="24.75" customHeight="1">
      <c r="B5" s="1" t="s">
        <v>3</v>
      </c>
      <c r="C5" s="3"/>
    </row>
    <row r="6" spans="1:16" ht="3.75" customHeight="1">
      <c r="B6" s="3"/>
      <c r="C6" s="3"/>
      <c r="K6" s="13"/>
      <c r="L6" s="13"/>
    </row>
    <row r="7" spans="1:16" ht="20.25" customHeight="1">
      <c r="B7" s="3"/>
      <c r="C7" s="5" t="s">
        <v>4</v>
      </c>
    </row>
    <row r="8" spans="1:16" ht="3" customHeight="1">
      <c r="B8" s="3"/>
      <c r="C8" s="6"/>
      <c r="L8" s="13"/>
      <c r="M8" s="13"/>
      <c r="N8" s="13"/>
      <c r="O8" s="13"/>
      <c r="P8" s="13"/>
    </row>
    <row r="9" spans="1:16" ht="20.25" customHeight="1">
      <c r="B9" s="3"/>
      <c r="C9" s="5" t="s">
        <v>5</v>
      </c>
      <c r="L9" s="13"/>
      <c r="M9" s="13"/>
      <c r="N9" s="13"/>
      <c r="O9" s="13"/>
      <c r="P9" s="13"/>
    </row>
    <row r="10" spans="1:16" ht="3" customHeight="1">
      <c r="B10" s="3"/>
      <c r="C10" s="6"/>
      <c r="L10" s="13"/>
      <c r="M10" s="13"/>
      <c r="N10" s="13"/>
      <c r="O10" s="13"/>
      <c r="P10" s="13"/>
    </row>
    <row r="11" spans="1:16" ht="19.5" customHeight="1">
      <c r="B11" s="3"/>
      <c r="C11" s="5" t="s">
        <v>6</v>
      </c>
      <c r="L11" s="13"/>
      <c r="M11" s="13"/>
      <c r="N11" s="13"/>
      <c r="O11" s="13"/>
      <c r="P11" s="13"/>
    </row>
    <row r="12" spans="1:16" ht="3" customHeight="1">
      <c r="B12" s="3"/>
      <c r="C12" s="6"/>
      <c r="L12" s="13"/>
      <c r="M12" s="13"/>
      <c r="N12" s="13"/>
      <c r="O12" s="13"/>
      <c r="P12" s="13"/>
    </row>
    <row r="13" spans="1:16" ht="19.5" customHeight="1">
      <c r="B13" s="3"/>
      <c r="C13" s="5" t="s">
        <v>7</v>
      </c>
    </row>
    <row r="14" spans="1:16" ht="3" customHeight="1">
      <c r="B14" s="3"/>
      <c r="C14" s="6"/>
    </row>
    <row r="15" spans="1:16" ht="12" customHeight="1">
      <c r="B15" s="4"/>
      <c r="C15" s="3"/>
    </row>
    <row r="16" spans="1:16">
      <c r="B16" s="2" t="s">
        <v>8</v>
      </c>
      <c r="C16" s="11"/>
      <c r="H16" s="11"/>
    </row>
    <row r="17" spans="2:18" ht="14.25" customHeight="1">
      <c r="B17" s="2" t="s">
        <v>9</v>
      </c>
      <c r="C17" s="3"/>
    </row>
    <row r="18" spans="2:18" ht="10.5" customHeight="1">
      <c r="B18" s="11"/>
      <c r="C18" s="3"/>
    </row>
    <row r="19" spans="2:18">
      <c r="B19" s="2" t="s">
        <v>10</v>
      </c>
      <c r="C19" s="17"/>
    </row>
    <row r="20" spans="2:18" ht="15.75" customHeight="1">
      <c r="B20" s="11"/>
      <c r="C20" s="17"/>
      <c r="D20" s="17"/>
      <c r="E20" s="17"/>
      <c r="F20" s="17"/>
      <c r="G20" s="18"/>
      <c r="H20" s="17"/>
      <c r="K20" s="13"/>
      <c r="L20" s="19"/>
      <c r="N20" s="13"/>
      <c r="O20" s="19"/>
      <c r="R20" s="13"/>
    </row>
    <row r="21" spans="2:18">
      <c r="C21" s="2"/>
      <c r="D21" s="17"/>
      <c r="E21" s="17"/>
      <c r="G21" s="20"/>
      <c r="K21" s="13"/>
      <c r="L21" s="19"/>
      <c r="R21" s="13"/>
    </row>
    <row r="22" spans="2:18">
      <c r="C22" s="2"/>
      <c r="D22" s="17"/>
      <c r="E22" s="17"/>
      <c r="G22" s="20"/>
      <c r="L22" s="19"/>
      <c r="O22" s="13"/>
      <c r="Q22" s="21"/>
    </row>
    <row r="23" spans="2:18">
      <c r="C23" s="2"/>
      <c r="D23" s="17"/>
      <c r="E23" s="17"/>
      <c r="F23" s="22"/>
    </row>
    <row r="24" spans="2:18">
      <c r="B24" s="23"/>
      <c r="K24" s="13"/>
      <c r="L24" s="19"/>
      <c r="N24" s="19"/>
      <c r="O24" s="19"/>
    </row>
    <row r="25" spans="2:18">
      <c r="B25" s="13"/>
      <c r="F25" s="24"/>
      <c r="M25" s="25"/>
      <c r="O25" s="26"/>
      <c r="P25" s="26"/>
    </row>
    <row r="26" spans="2:18">
      <c r="B26" s="13"/>
      <c r="F26" s="27"/>
      <c r="K26" s="19"/>
      <c r="L26" s="19"/>
      <c r="M26" s="19"/>
      <c r="N26" s="19"/>
      <c r="O26" s="26"/>
      <c r="P26" s="26"/>
    </row>
    <row r="27" spans="2:18">
      <c r="B27" s="13"/>
      <c r="F27" s="27"/>
      <c r="K27" s="19"/>
      <c r="L27" s="19"/>
      <c r="M27" s="19"/>
      <c r="N27" s="19"/>
      <c r="O27" s="26"/>
      <c r="P27" s="26"/>
    </row>
    <row r="28" spans="2:18">
      <c r="B28" s="13"/>
      <c r="F28" s="27"/>
      <c r="K28" s="19"/>
      <c r="L28" s="19"/>
      <c r="M28" s="19"/>
      <c r="N28" s="19"/>
      <c r="O28" s="26"/>
      <c r="P28" s="26"/>
    </row>
    <row r="29" spans="2:18">
      <c r="B29" s="13"/>
      <c r="F29" s="27"/>
      <c r="K29" s="19"/>
      <c r="L29" s="19"/>
      <c r="M29" s="19"/>
      <c r="N29" s="19"/>
      <c r="O29" s="26"/>
      <c r="P29" s="26"/>
    </row>
    <row r="30" spans="2:18">
      <c r="B30" s="13"/>
      <c r="F30" s="27"/>
      <c r="K30" s="19"/>
      <c r="L30" s="19"/>
      <c r="M30" s="19"/>
      <c r="N30" s="19"/>
      <c r="O30" s="26"/>
      <c r="P30" s="26"/>
    </row>
    <row r="31" spans="2:18">
      <c r="B31" s="13"/>
      <c r="F31" s="27"/>
      <c r="K31" s="19"/>
      <c r="L31" s="19"/>
      <c r="M31" s="19"/>
      <c r="N31" s="19"/>
      <c r="O31" s="26"/>
      <c r="P31" s="26"/>
    </row>
    <row r="32" spans="2:18">
      <c r="K32" s="19"/>
      <c r="L32" s="19"/>
      <c r="M32" s="19"/>
      <c r="N32" s="19"/>
      <c r="O32" s="26"/>
      <c r="P32" s="26"/>
    </row>
    <row r="33" spans="2:18">
      <c r="K33" s="19"/>
      <c r="L33" s="19"/>
      <c r="M33" s="19"/>
      <c r="N33" s="19"/>
      <c r="O33" s="26"/>
      <c r="P33" s="26"/>
    </row>
    <row r="34" spans="2:18">
      <c r="K34" s="19"/>
      <c r="L34" s="19"/>
      <c r="M34" s="19"/>
      <c r="N34" s="19"/>
      <c r="O34" s="26"/>
      <c r="P34" s="26"/>
    </row>
    <row r="35" spans="2:18">
      <c r="K35" s="19"/>
      <c r="L35" s="19"/>
      <c r="M35" s="19"/>
      <c r="N35" s="19"/>
      <c r="O35" s="26"/>
      <c r="P35" s="26"/>
    </row>
    <row r="36" spans="2:18">
      <c r="K36" s="19"/>
      <c r="L36" s="19"/>
      <c r="M36" s="19"/>
      <c r="N36" s="19"/>
      <c r="O36" s="26"/>
      <c r="P36" s="26"/>
    </row>
    <row r="37" spans="2:18">
      <c r="K37" s="19"/>
      <c r="L37" s="19"/>
      <c r="M37" s="19"/>
      <c r="N37" s="19"/>
      <c r="O37" s="26"/>
      <c r="P37" s="26"/>
    </row>
    <row r="38" spans="2:18" ht="15.75" customHeight="1">
      <c r="B38" s="1"/>
      <c r="F38" s="28"/>
      <c r="K38" s="19"/>
      <c r="L38" s="19"/>
      <c r="M38" s="19"/>
      <c r="N38" s="19"/>
      <c r="O38" s="26"/>
      <c r="P38" s="26"/>
    </row>
    <row r="39" spans="2:18">
      <c r="G39" s="22"/>
      <c r="H39" s="29"/>
      <c r="K39" s="19"/>
      <c r="L39" s="19"/>
      <c r="M39" s="19"/>
      <c r="N39" s="19"/>
      <c r="O39" s="26"/>
      <c r="P39" s="26"/>
    </row>
    <row r="40" spans="2:18">
      <c r="B40" s="2"/>
      <c r="E40" s="30"/>
      <c r="G40" s="22"/>
      <c r="H40" s="29"/>
      <c r="K40" s="19"/>
      <c r="L40" s="19"/>
      <c r="M40" s="19"/>
      <c r="N40" s="19"/>
      <c r="O40" s="26"/>
      <c r="P40" s="26"/>
    </row>
    <row r="41" spans="2:18">
      <c r="B41" s="2"/>
      <c r="E41" s="30"/>
      <c r="G41" s="31"/>
      <c r="H41" s="29"/>
      <c r="K41" s="19"/>
      <c r="L41" s="19"/>
      <c r="M41" s="19"/>
      <c r="N41" s="19"/>
      <c r="O41" s="26"/>
      <c r="P41" s="26"/>
      <c r="R41" s="13"/>
    </row>
    <row r="42" spans="2:18">
      <c r="B42" s="2"/>
      <c r="E42" s="30"/>
      <c r="K42" s="19"/>
      <c r="L42" s="19"/>
      <c r="M42" s="19"/>
      <c r="N42" s="19"/>
      <c r="O42" s="26"/>
      <c r="P42" s="26"/>
    </row>
    <row r="43" spans="2:18">
      <c r="K43" s="19"/>
      <c r="L43" s="19"/>
      <c r="M43" s="19"/>
      <c r="N43" s="19"/>
      <c r="O43" s="26"/>
      <c r="P43" s="26"/>
    </row>
    <row r="44" spans="2:18">
      <c r="B44" s="32"/>
      <c r="K44" s="19"/>
      <c r="L44" s="19"/>
      <c r="M44" s="19"/>
      <c r="N44" s="19"/>
      <c r="O44" s="26"/>
      <c r="P44" s="26"/>
    </row>
    <row r="45" spans="2:18">
      <c r="K45" s="19"/>
      <c r="L45" s="19"/>
      <c r="M45" s="19"/>
      <c r="N45" s="19"/>
      <c r="O45" s="26"/>
      <c r="P45" s="26"/>
    </row>
    <row r="46" spans="2:18">
      <c r="B46" s="13"/>
      <c r="F46" s="24"/>
      <c r="K46" s="19"/>
      <c r="L46" s="19"/>
      <c r="M46" s="19"/>
      <c r="N46" s="19"/>
      <c r="O46" s="26"/>
      <c r="P46" s="26"/>
    </row>
    <row r="47" spans="2:18">
      <c r="B47" s="13"/>
      <c r="F47" s="27"/>
      <c r="K47" s="19"/>
      <c r="M47" s="19"/>
      <c r="N47" s="19"/>
      <c r="O47" s="26"/>
      <c r="P47" s="26"/>
    </row>
    <row r="48" spans="2:18">
      <c r="B48" s="13"/>
      <c r="F48" s="27"/>
      <c r="K48" s="19"/>
      <c r="M48" s="19"/>
      <c r="N48" s="19"/>
      <c r="O48" s="26"/>
      <c r="P48" s="26"/>
    </row>
    <row r="49" spans="2:41">
      <c r="B49" s="13"/>
      <c r="F49" s="27"/>
      <c r="K49" s="19"/>
      <c r="M49" s="19"/>
      <c r="N49" s="19"/>
      <c r="O49" s="26"/>
      <c r="P49" s="26"/>
    </row>
    <row r="50" spans="2:41">
      <c r="B50" s="13"/>
      <c r="F50" s="27"/>
      <c r="K50" s="19"/>
      <c r="M50" s="19"/>
      <c r="N50" s="19"/>
      <c r="O50" s="26"/>
      <c r="P50" s="26"/>
    </row>
    <row r="51" spans="2:41">
      <c r="B51" s="13"/>
      <c r="F51" s="27"/>
      <c r="K51" s="19"/>
      <c r="M51" s="19"/>
      <c r="N51" s="19"/>
      <c r="O51" s="26"/>
      <c r="P51" s="26"/>
    </row>
    <row r="52" spans="2:41">
      <c r="K52" s="19"/>
      <c r="M52" s="19"/>
      <c r="N52" s="19"/>
      <c r="O52" s="26"/>
      <c r="P52" s="26"/>
    </row>
    <row r="53" spans="2:41">
      <c r="K53" s="19"/>
      <c r="M53" s="19"/>
      <c r="N53" s="19"/>
      <c r="O53" s="26"/>
      <c r="P53" s="26"/>
    </row>
    <row r="54" spans="2:41" ht="15.75" customHeight="1">
      <c r="B54" s="1"/>
      <c r="C54" s="17"/>
      <c r="D54" s="17"/>
      <c r="E54" s="17"/>
      <c r="F54" s="28"/>
      <c r="K54" s="19"/>
      <c r="M54" s="19"/>
      <c r="N54" s="19"/>
      <c r="O54" s="26"/>
      <c r="P54" s="26"/>
    </row>
    <row r="55" spans="2:41">
      <c r="B55" s="2"/>
      <c r="C55" s="17"/>
      <c r="D55" s="17"/>
      <c r="E55" s="30"/>
      <c r="K55" s="19"/>
      <c r="M55" s="19"/>
      <c r="N55" s="19"/>
      <c r="O55" s="26"/>
      <c r="P55" s="26"/>
    </row>
    <row r="56" spans="2:41">
      <c r="B56" s="2"/>
      <c r="C56" s="17"/>
      <c r="D56" s="17"/>
      <c r="E56" s="30"/>
      <c r="K56" s="19"/>
      <c r="M56" s="19"/>
      <c r="N56" s="19"/>
      <c r="O56" s="26"/>
      <c r="P56" s="26"/>
    </row>
    <row r="57" spans="2:41">
      <c r="B57" s="2"/>
      <c r="C57" s="17"/>
      <c r="D57" s="17"/>
      <c r="E57" s="30"/>
      <c r="F57" s="18"/>
      <c r="K57" s="19"/>
      <c r="M57" s="19"/>
      <c r="N57" s="19"/>
      <c r="O57" s="26"/>
      <c r="P57" s="26"/>
    </row>
    <row r="58" spans="2:41">
      <c r="B58" s="2"/>
      <c r="C58" s="17"/>
      <c r="D58" s="17"/>
      <c r="E58" s="30"/>
      <c r="F58" s="18"/>
      <c r="G58" s="17"/>
      <c r="K58" s="19"/>
      <c r="M58" s="19"/>
      <c r="N58" s="19"/>
      <c r="O58" s="26"/>
      <c r="P58" s="26"/>
    </row>
    <row r="59" spans="2:41" ht="17" customHeight="1">
      <c r="B59" s="13"/>
      <c r="F59" s="24"/>
      <c r="K59" s="19"/>
      <c r="M59" s="19"/>
      <c r="N59" s="19"/>
      <c r="O59" s="26"/>
      <c r="P59" s="26"/>
    </row>
    <row r="60" spans="2:41" ht="14" customHeight="1">
      <c r="B60" s="13"/>
      <c r="F60" s="27"/>
      <c r="J60" s="13"/>
      <c r="K60" s="19"/>
      <c r="M60" s="19"/>
      <c r="N60" s="19"/>
      <c r="O60" s="26"/>
      <c r="P60" s="26"/>
      <c r="AB60" s="13"/>
      <c r="AC60" s="19"/>
      <c r="AE60" s="19"/>
    </row>
    <row r="61" spans="2:41" ht="14" customHeight="1">
      <c r="B61" s="13"/>
      <c r="F61" s="27"/>
      <c r="K61" s="19"/>
      <c r="M61" s="19"/>
      <c r="N61" s="19"/>
      <c r="O61" s="26"/>
      <c r="P61" s="26"/>
      <c r="AB61" s="13"/>
      <c r="AC61" s="19"/>
    </row>
    <row r="62" spans="2:41" ht="14" customHeight="1">
      <c r="B62" s="13"/>
      <c r="F62" s="27"/>
      <c r="H62" s="28"/>
      <c r="K62" s="19"/>
      <c r="M62" s="19"/>
      <c r="N62" s="19"/>
      <c r="O62" s="26"/>
      <c r="P62" s="26"/>
      <c r="AC62" s="19"/>
      <c r="AF62" s="13"/>
      <c r="AH62" s="21"/>
      <c r="AM62" s="13"/>
      <c r="AO62" s="13"/>
    </row>
    <row r="63" spans="2:41" ht="14" customHeight="1">
      <c r="B63" s="13"/>
      <c r="F63" s="27"/>
      <c r="K63" s="19"/>
      <c r="M63" s="19"/>
      <c r="N63" s="19"/>
      <c r="O63" s="26"/>
      <c r="P63" s="26"/>
      <c r="AH63" s="33"/>
      <c r="AJ63" s="19"/>
      <c r="AM63" s="19"/>
      <c r="AN63" s="19"/>
    </row>
    <row r="64" spans="2:41" ht="14" customHeight="1">
      <c r="B64" s="13"/>
      <c r="F64" s="27"/>
      <c r="K64" s="19"/>
      <c r="M64" s="19"/>
      <c r="N64" s="19"/>
      <c r="O64" s="26"/>
      <c r="P64" s="26"/>
      <c r="AB64" s="13"/>
      <c r="AC64" s="19"/>
      <c r="AF64" s="19"/>
      <c r="AH64" s="26"/>
      <c r="AI64" s="25"/>
      <c r="AJ64" s="25"/>
      <c r="AK64" s="19"/>
      <c r="AL64" s="19"/>
      <c r="AO64" s="26"/>
    </row>
    <row r="65" spans="2:41" ht="14" customHeight="1">
      <c r="B65" s="13"/>
      <c r="F65" s="27"/>
      <c r="K65" s="19"/>
      <c r="M65" s="19"/>
      <c r="N65" s="19"/>
      <c r="O65" s="26"/>
      <c r="P65" s="26"/>
      <c r="AF65" s="26"/>
      <c r="AG65" s="26"/>
      <c r="AH65" s="26"/>
      <c r="AI65" s="19"/>
      <c r="AJ65" s="19"/>
      <c r="AM65" s="19"/>
      <c r="AN65" s="19"/>
      <c r="AO65" s="19"/>
    </row>
    <row r="66" spans="2:41" ht="14" customHeight="1">
      <c r="B66" s="13"/>
      <c r="F66" s="27"/>
      <c r="H66" s="28"/>
      <c r="K66" s="19"/>
      <c r="M66" s="19"/>
      <c r="N66" s="19"/>
      <c r="O66" s="26"/>
      <c r="P66" s="26"/>
      <c r="AB66" s="19"/>
      <c r="AC66" s="19"/>
      <c r="AF66" s="26"/>
      <c r="AG66" s="26"/>
      <c r="AH66" s="26"/>
      <c r="AI66" s="19"/>
      <c r="AJ66" s="19"/>
      <c r="AK66" s="19"/>
      <c r="AL66" s="19"/>
      <c r="AM66" s="19"/>
      <c r="AN66" s="19"/>
      <c r="AO66" s="19"/>
    </row>
    <row r="67" spans="2:41">
      <c r="O67" s="26"/>
      <c r="P67" s="26"/>
      <c r="AB67" s="19"/>
      <c r="AC67" s="19"/>
      <c r="AD67" s="19"/>
      <c r="AE67" s="19"/>
      <c r="AF67" s="26"/>
      <c r="AG67" s="26"/>
      <c r="AH67" s="26"/>
      <c r="AI67" s="19"/>
      <c r="AJ67" s="19"/>
      <c r="AK67" s="19"/>
      <c r="AL67" s="19"/>
      <c r="AM67" s="19"/>
      <c r="AN67" s="19"/>
      <c r="AO67" s="19"/>
    </row>
    <row r="68" spans="2:41">
      <c r="O68" s="26"/>
      <c r="P68" s="26"/>
      <c r="AB68" s="19"/>
      <c r="AC68" s="19"/>
      <c r="AD68" s="19"/>
      <c r="AE68" s="19"/>
      <c r="AF68" s="26"/>
      <c r="AG68" s="26"/>
      <c r="AH68" s="26"/>
      <c r="AI68" s="19"/>
      <c r="AJ68" s="19"/>
      <c r="AK68" s="19"/>
      <c r="AL68" s="19"/>
      <c r="AM68" s="19"/>
      <c r="AN68" s="19"/>
      <c r="AO68" s="19"/>
    </row>
    <row r="69" spans="2:41">
      <c r="O69" s="26"/>
      <c r="P69" s="26"/>
      <c r="AB69" s="19"/>
      <c r="AC69" s="19"/>
      <c r="AD69" s="19"/>
      <c r="AE69" s="19"/>
      <c r="AF69" s="26"/>
      <c r="AG69" s="26"/>
      <c r="AH69" s="26"/>
      <c r="AI69" s="19"/>
      <c r="AJ69" s="19"/>
      <c r="AK69" s="19"/>
      <c r="AL69" s="19"/>
      <c r="AM69" s="19"/>
      <c r="AN69" s="19"/>
      <c r="AO69" s="19"/>
    </row>
    <row r="70" spans="2:41">
      <c r="O70" s="26"/>
      <c r="P70" s="26"/>
      <c r="AB70" s="19"/>
      <c r="AC70" s="19"/>
      <c r="AD70" s="19"/>
      <c r="AE70" s="19"/>
      <c r="AF70" s="26"/>
      <c r="AG70" s="26"/>
      <c r="AH70" s="26"/>
      <c r="AI70" s="19"/>
      <c r="AJ70" s="19"/>
      <c r="AK70" s="19"/>
      <c r="AL70" s="19"/>
      <c r="AM70" s="19"/>
      <c r="AN70" s="19"/>
      <c r="AO70" s="19"/>
    </row>
    <row r="71" spans="2:41" ht="12.75" customHeight="1">
      <c r="J71" s="13"/>
      <c r="O71" s="26"/>
      <c r="P71" s="26"/>
      <c r="AB71" s="19"/>
      <c r="AC71" s="19"/>
      <c r="AD71" s="19"/>
      <c r="AE71" s="19"/>
      <c r="AF71" s="26"/>
      <c r="AG71" s="26"/>
      <c r="AH71" s="26"/>
      <c r="AI71" s="19"/>
      <c r="AJ71" s="19"/>
      <c r="AK71" s="19"/>
      <c r="AL71" s="19"/>
      <c r="AM71" s="19"/>
      <c r="AN71" s="19"/>
      <c r="AO71" s="19"/>
    </row>
    <row r="72" spans="2:41" ht="15.75" customHeight="1">
      <c r="B72" s="1"/>
      <c r="E72" s="17"/>
      <c r="F72" s="28"/>
      <c r="O72" s="26"/>
      <c r="P72" s="26"/>
      <c r="AB72" s="19"/>
      <c r="AC72" s="19"/>
      <c r="AD72" s="19"/>
      <c r="AE72" s="19"/>
      <c r="AF72" s="26"/>
      <c r="AG72" s="26"/>
      <c r="AH72" s="26"/>
      <c r="AI72" s="19"/>
      <c r="AJ72" s="19"/>
      <c r="AK72" s="19"/>
      <c r="AL72" s="19"/>
      <c r="AM72" s="19"/>
      <c r="AN72" s="19"/>
      <c r="AO72" s="19"/>
    </row>
    <row r="73" spans="2:41">
      <c r="B73" s="2"/>
      <c r="E73" s="30"/>
      <c r="F73" s="18"/>
      <c r="G73" s="16"/>
      <c r="H73" s="18"/>
      <c r="O73" s="26"/>
      <c r="P73" s="26"/>
      <c r="AB73" s="19"/>
      <c r="AC73" s="19"/>
      <c r="AD73" s="19"/>
      <c r="AE73" s="19"/>
      <c r="AF73" s="26"/>
      <c r="AG73" s="26"/>
      <c r="AH73" s="26"/>
      <c r="AI73" s="19"/>
      <c r="AJ73" s="19"/>
      <c r="AK73" s="19"/>
      <c r="AL73" s="19"/>
      <c r="AM73" s="19"/>
      <c r="AN73" s="19"/>
      <c r="AO73" s="19"/>
    </row>
    <row r="74" spans="2:41">
      <c r="B74" s="2"/>
      <c r="E74" s="30"/>
      <c r="F74" s="18"/>
      <c r="H74" s="31"/>
      <c r="AB74" s="19"/>
      <c r="AC74" s="19"/>
      <c r="AD74" s="19"/>
      <c r="AE74" s="19"/>
      <c r="AF74" s="26"/>
      <c r="AG74" s="26"/>
      <c r="AH74" s="26"/>
      <c r="AI74" s="19"/>
      <c r="AJ74" s="19"/>
      <c r="AK74" s="19"/>
      <c r="AL74" s="19"/>
      <c r="AM74" s="19"/>
      <c r="AN74" s="19"/>
      <c r="AO74" s="19"/>
    </row>
    <row r="75" spans="2:41">
      <c r="B75" s="2"/>
      <c r="E75" s="30"/>
      <c r="F75" s="18"/>
      <c r="AB75" s="19"/>
      <c r="AC75" s="19"/>
      <c r="AD75" s="19"/>
      <c r="AE75" s="19"/>
      <c r="AF75" s="26"/>
      <c r="AG75" s="26"/>
      <c r="AH75" s="26"/>
      <c r="AI75" s="19"/>
      <c r="AJ75" s="19"/>
      <c r="AK75" s="19"/>
      <c r="AL75" s="19"/>
      <c r="AM75" s="19"/>
      <c r="AN75" s="19"/>
      <c r="AO75" s="19"/>
    </row>
    <row r="76" spans="2:41">
      <c r="B76" s="2"/>
      <c r="C76" s="17"/>
      <c r="D76" s="17"/>
      <c r="E76" s="30"/>
      <c r="F76" s="18"/>
      <c r="G76" s="17"/>
      <c r="J76" s="13"/>
      <c r="AB76" s="19"/>
      <c r="AC76" s="19"/>
      <c r="AD76" s="19"/>
      <c r="AE76" s="19"/>
      <c r="AF76" s="26"/>
      <c r="AG76" s="26"/>
      <c r="AH76" s="26"/>
      <c r="AI76" s="19"/>
      <c r="AJ76" s="19"/>
      <c r="AK76" s="19"/>
      <c r="AL76" s="19"/>
      <c r="AM76" s="19"/>
      <c r="AN76" s="19"/>
      <c r="AO76" s="19"/>
    </row>
    <row r="77" spans="2:41">
      <c r="B77" s="13"/>
      <c r="F77" s="24"/>
      <c r="AB77" s="19"/>
      <c r="AC77" s="19"/>
      <c r="AD77" s="19"/>
      <c r="AE77" s="19"/>
      <c r="AF77" s="26"/>
      <c r="AG77" s="26"/>
      <c r="AH77" s="26"/>
      <c r="AI77" s="19"/>
      <c r="AJ77" s="19"/>
      <c r="AK77" s="19"/>
      <c r="AL77" s="19"/>
      <c r="AM77" s="19"/>
      <c r="AN77" s="19"/>
      <c r="AO77" s="19"/>
    </row>
    <row r="78" spans="2:41">
      <c r="B78" s="13"/>
      <c r="F78" s="30"/>
      <c r="AB78" s="19"/>
      <c r="AC78" s="19"/>
      <c r="AD78" s="19"/>
      <c r="AE78" s="19"/>
      <c r="AF78" s="26"/>
      <c r="AG78" s="26"/>
      <c r="AH78" s="26"/>
      <c r="AI78" s="19"/>
      <c r="AJ78" s="19"/>
      <c r="AK78" s="19"/>
      <c r="AL78" s="19"/>
      <c r="AM78" s="19"/>
      <c r="AN78" s="19"/>
      <c r="AO78" s="19"/>
    </row>
    <row r="79" spans="2:41">
      <c r="B79" s="13"/>
      <c r="F79" s="30"/>
      <c r="AB79" s="19"/>
      <c r="AC79" s="19"/>
      <c r="AD79" s="19"/>
      <c r="AE79" s="19"/>
      <c r="AF79" s="26"/>
      <c r="AG79" s="26"/>
      <c r="AH79" s="26"/>
      <c r="AI79" s="19"/>
      <c r="AJ79" s="19"/>
      <c r="AK79" s="19"/>
      <c r="AL79" s="19"/>
      <c r="AM79" s="19"/>
      <c r="AN79" s="19"/>
      <c r="AO79" s="19"/>
    </row>
    <row r="80" spans="2:41">
      <c r="B80" s="13"/>
      <c r="F80" s="30"/>
      <c r="M80" s="13"/>
      <c r="N80" s="19"/>
      <c r="P80" s="13"/>
      <c r="Q80" s="19"/>
      <c r="AB80" s="19"/>
      <c r="AC80" s="19"/>
      <c r="AD80" s="19"/>
      <c r="AE80" s="19"/>
      <c r="AF80" s="26"/>
      <c r="AG80" s="26"/>
      <c r="AH80" s="26"/>
      <c r="AI80" s="19"/>
      <c r="AJ80" s="19"/>
      <c r="AK80" s="19"/>
      <c r="AL80" s="19"/>
      <c r="AM80" s="19"/>
      <c r="AN80" s="19"/>
      <c r="AO80" s="19"/>
    </row>
    <row r="81" spans="2:41">
      <c r="B81" s="13"/>
      <c r="F81" s="30"/>
      <c r="M81" s="13"/>
      <c r="N81" s="19"/>
      <c r="T81" s="13"/>
      <c r="AB81" s="19"/>
      <c r="AC81" s="19"/>
      <c r="AD81" s="19"/>
      <c r="AE81" s="19"/>
      <c r="AF81" s="26"/>
      <c r="AG81" s="26"/>
      <c r="AH81" s="26"/>
      <c r="AI81" s="19"/>
      <c r="AJ81" s="19"/>
      <c r="AK81" s="19"/>
      <c r="AL81" s="19"/>
      <c r="AM81" s="19"/>
      <c r="AN81" s="19"/>
      <c r="AO81" s="19"/>
    </row>
    <row r="82" spans="2:41">
      <c r="B82" s="13"/>
      <c r="F82" s="30"/>
      <c r="K82" s="19"/>
      <c r="N82" s="19"/>
      <c r="W82" s="13"/>
      <c r="Y82" s="21"/>
      <c r="AB82" s="19"/>
      <c r="AC82" s="19"/>
      <c r="AD82" s="19"/>
      <c r="AE82" s="19"/>
      <c r="AF82" s="26"/>
      <c r="AG82" s="26"/>
      <c r="AH82" s="26"/>
      <c r="AI82" s="19"/>
      <c r="AJ82" s="19"/>
      <c r="AK82" s="19"/>
      <c r="AL82" s="19"/>
      <c r="AM82" s="19"/>
      <c r="AN82" s="19"/>
      <c r="AO82" s="19"/>
    </row>
    <row r="83" spans="2:41">
      <c r="B83" s="13"/>
      <c r="F83" s="30"/>
      <c r="K83" s="19"/>
      <c r="P83" s="13"/>
      <c r="Q83" s="13"/>
      <c r="AB83" s="19"/>
      <c r="AC83" s="19"/>
      <c r="AD83" s="19"/>
      <c r="AE83" s="19"/>
      <c r="AF83" s="26"/>
      <c r="AG83" s="26"/>
      <c r="AH83" s="26"/>
      <c r="AI83" s="19"/>
      <c r="AJ83" s="19"/>
      <c r="AK83" s="19"/>
      <c r="AL83" s="19"/>
      <c r="AM83" s="19"/>
      <c r="AN83" s="19"/>
      <c r="AO83" s="19"/>
    </row>
    <row r="84" spans="2:41">
      <c r="K84" s="13"/>
      <c r="M84" s="13"/>
      <c r="N84" s="19"/>
      <c r="O84" s="19"/>
      <c r="P84" s="19"/>
      <c r="Q84" s="19"/>
      <c r="R84" s="19"/>
      <c r="T84" s="19"/>
      <c r="W84" s="19"/>
      <c r="AB84" s="19"/>
      <c r="AC84" s="19"/>
      <c r="AD84" s="19"/>
      <c r="AE84" s="19"/>
      <c r="AF84" s="26"/>
      <c r="AG84" s="26"/>
      <c r="AH84" s="26"/>
      <c r="AI84" s="19"/>
      <c r="AJ84" s="19"/>
      <c r="AK84" s="19"/>
      <c r="AL84" s="19"/>
      <c r="AM84" s="19"/>
      <c r="AN84" s="19"/>
      <c r="AO84" s="19"/>
    </row>
    <row r="85" spans="2:41">
      <c r="M85" s="25"/>
      <c r="O85" s="25"/>
      <c r="W85" s="26"/>
      <c r="X85" s="26"/>
      <c r="AB85" s="19"/>
      <c r="AC85" s="19"/>
      <c r="AD85" s="19"/>
      <c r="AE85" s="19"/>
      <c r="AF85" s="26"/>
      <c r="AG85" s="26"/>
      <c r="AH85" s="26"/>
      <c r="AI85" s="19"/>
      <c r="AJ85" s="19"/>
      <c r="AK85" s="19"/>
      <c r="AL85" s="19"/>
      <c r="AM85" s="19"/>
      <c r="AN85" s="19"/>
      <c r="AO85" s="19"/>
    </row>
    <row r="86" spans="2:41">
      <c r="K86" s="19"/>
      <c r="M86" s="19"/>
      <c r="N86" s="19"/>
      <c r="O86" s="19"/>
      <c r="P86" s="19"/>
      <c r="Q86" s="19"/>
      <c r="R86" s="19"/>
      <c r="S86" s="19"/>
      <c r="T86" s="19"/>
      <c r="W86" s="26"/>
      <c r="X86" s="26"/>
      <c r="AB86" s="19"/>
      <c r="AC86" s="19"/>
      <c r="AD86" s="19"/>
      <c r="AE86" s="19"/>
      <c r="AF86" s="26"/>
      <c r="AG86" s="26"/>
      <c r="AH86" s="26"/>
      <c r="AI86" s="19"/>
      <c r="AJ86" s="19"/>
      <c r="AK86" s="19"/>
      <c r="AL86" s="19"/>
      <c r="AM86" s="19"/>
      <c r="AN86" s="19"/>
      <c r="AO86" s="19"/>
    </row>
    <row r="87" spans="2:41">
      <c r="K87" s="19"/>
      <c r="L87" s="19"/>
      <c r="M87" s="19"/>
      <c r="N87" s="19"/>
      <c r="O87" s="19"/>
      <c r="P87" s="19"/>
      <c r="Q87" s="19"/>
      <c r="R87" s="19"/>
      <c r="S87" s="19"/>
      <c r="T87" s="19"/>
      <c r="W87" s="26"/>
      <c r="X87" s="26"/>
      <c r="AB87" s="19"/>
      <c r="AC87" s="19"/>
      <c r="AD87" s="19"/>
      <c r="AE87" s="19"/>
      <c r="AF87" s="26"/>
      <c r="AG87" s="26"/>
      <c r="AH87" s="26"/>
      <c r="AI87" s="19"/>
      <c r="AJ87" s="19"/>
      <c r="AK87" s="19"/>
      <c r="AL87" s="19"/>
      <c r="AM87" s="19"/>
      <c r="AN87" s="19"/>
      <c r="AO87" s="19"/>
    </row>
    <row r="88" spans="2:41" ht="12.75" customHeight="1">
      <c r="K88" s="19"/>
      <c r="L88" s="19"/>
      <c r="M88" s="19"/>
      <c r="N88" s="19"/>
      <c r="O88" s="19"/>
      <c r="P88" s="19"/>
      <c r="Q88" s="19"/>
      <c r="R88" s="19"/>
      <c r="S88" s="19"/>
      <c r="T88" s="19"/>
      <c r="W88" s="26"/>
      <c r="X88" s="26"/>
      <c r="AB88" s="19"/>
      <c r="AC88" s="19"/>
      <c r="AD88" s="19"/>
      <c r="AE88" s="19"/>
      <c r="AF88" s="26"/>
      <c r="AG88" s="26"/>
      <c r="AH88" s="26"/>
      <c r="AI88" s="19"/>
      <c r="AJ88" s="19"/>
      <c r="AK88" s="19"/>
      <c r="AL88" s="19"/>
      <c r="AM88" s="19"/>
      <c r="AN88" s="19"/>
      <c r="AO88" s="19"/>
    </row>
    <row r="89" spans="2:41">
      <c r="K89" s="19"/>
      <c r="L89" s="19"/>
      <c r="M89" s="19"/>
      <c r="N89" s="19"/>
      <c r="O89" s="19"/>
      <c r="P89" s="19"/>
      <c r="Q89" s="19"/>
      <c r="R89" s="19"/>
      <c r="S89" s="19"/>
      <c r="T89" s="19"/>
      <c r="W89" s="26"/>
      <c r="X89" s="26"/>
      <c r="AB89" s="19"/>
      <c r="AC89" s="19"/>
      <c r="AD89" s="19"/>
      <c r="AE89" s="19"/>
      <c r="AF89" s="26"/>
      <c r="AG89" s="26"/>
      <c r="AH89" s="26"/>
      <c r="AI89" s="19"/>
      <c r="AJ89" s="19"/>
      <c r="AK89" s="19"/>
      <c r="AL89" s="19"/>
      <c r="AM89" s="19"/>
      <c r="AN89" s="19"/>
      <c r="AO89" s="19"/>
    </row>
    <row r="90" spans="2:41">
      <c r="K90" s="19"/>
      <c r="L90" s="19"/>
      <c r="M90" s="19"/>
      <c r="N90" s="19"/>
      <c r="O90" s="19"/>
      <c r="P90" s="19"/>
      <c r="Q90" s="19"/>
      <c r="R90" s="19"/>
      <c r="S90" s="19"/>
      <c r="T90" s="19"/>
      <c r="W90" s="26"/>
      <c r="X90" s="26"/>
      <c r="AB90" s="19"/>
      <c r="AC90" s="19"/>
      <c r="AD90" s="19"/>
      <c r="AE90" s="19"/>
      <c r="AF90" s="26"/>
      <c r="AG90" s="26"/>
      <c r="AH90" s="26"/>
      <c r="AI90" s="19"/>
      <c r="AJ90" s="19"/>
      <c r="AK90" s="19"/>
      <c r="AL90" s="19"/>
      <c r="AM90" s="19"/>
      <c r="AN90" s="19"/>
      <c r="AO90" s="19"/>
    </row>
    <row r="91" spans="2:41">
      <c r="K91" s="19"/>
      <c r="L91" s="19"/>
      <c r="M91" s="19"/>
      <c r="N91" s="19"/>
      <c r="O91" s="19"/>
      <c r="P91" s="19"/>
      <c r="Q91" s="19"/>
      <c r="R91" s="19"/>
      <c r="S91" s="19"/>
      <c r="T91" s="19"/>
      <c r="W91" s="26"/>
      <c r="X91" s="26"/>
      <c r="AB91" s="19"/>
      <c r="AC91" s="19"/>
      <c r="AD91" s="19"/>
      <c r="AE91" s="19"/>
      <c r="AF91" s="26"/>
      <c r="AG91" s="26"/>
      <c r="AH91" s="26"/>
      <c r="AI91" s="19"/>
      <c r="AJ91" s="19"/>
      <c r="AK91" s="19"/>
      <c r="AL91" s="19"/>
      <c r="AM91" s="19"/>
      <c r="AN91" s="19"/>
      <c r="AO91" s="19"/>
    </row>
    <row r="92" spans="2:41">
      <c r="K92" s="19"/>
      <c r="L92" s="19"/>
      <c r="M92" s="19"/>
      <c r="N92" s="19"/>
      <c r="O92" s="19"/>
      <c r="P92" s="19"/>
      <c r="Q92" s="19"/>
      <c r="R92" s="19"/>
      <c r="S92" s="19"/>
      <c r="T92" s="19"/>
      <c r="W92" s="26"/>
      <c r="X92" s="26"/>
      <c r="AB92" s="19"/>
      <c r="AC92" s="19"/>
      <c r="AD92" s="19"/>
      <c r="AE92" s="19"/>
      <c r="AF92" s="26"/>
      <c r="AG92" s="26"/>
      <c r="AH92" s="26"/>
      <c r="AI92" s="19"/>
      <c r="AJ92" s="19"/>
      <c r="AK92" s="19"/>
      <c r="AL92" s="19"/>
      <c r="AM92" s="19"/>
      <c r="AN92" s="19"/>
      <c r="AO92" s="19"/>
    </row>
    <row r="93" spans="2:41">
      <c r="K93" s="19"/>
      <c r="L93" s="19"/>
      <c r="M93" s="19"/>
      <c r="N93" s="19"/>
      <c r="O93" s="19"/>
      <c r="P93" s="19"/>
      <c r="Q93" s="19"/>
      <c r="R93" s="19"/>
      <c r="S93" s="19"/>
      <c r="T93" s="19"/>
      <c r="W93" s="26"/>
      <c r="X93" s="26"/>
      <c r="AB93" s="19"/>
      <c r="AC93" s="19"/>
      <c r="AD93" s="19"/>
      <c r="AE93" s="19"/>
      <c r="AF93" s="26"/>
      <c r="AG93" s="26"/>
      <c r="AH93" s="26"/>
      <c r="AI93" s="19"/>
      <c r="AJ93" s="19"/>
      <c r="AK93" s="19"/>
      <c r="AL93" s="19"/>
      <c r="AM93" s="19"/>
      <c r="AN93" s="19"/>
      <c r="AO93" s="19"/>
    </row>
    <row r="94" spans="2:41">
      <c r="K94" s="19"/>
      <c r="L94" s="19"/>
      <c r="M94" s="19"/>
      <c r="N94" s="19"/>
      <c r="O94" s="19"/>
      <c r="P94" s="19"/>
      <c r="Q94" s="19"/>
      <c r="R94" s="19"/>
      <c r="S94" s="19"/>
      <c r="T94" s="19"/>
      <c r="W94" s="26"/>
      <c r="X94" s="26"/>
      <c r="AB94" s="19"/>
      <c r="AC94" s="19"/>
      <c r="AD94" s="19"/>
      <c r="AE94" s="19"/>
      <c r="AF94" s="26"/>
      <c r="AG94" s="26"/>
      <c r="AH94" s="26"/>
      <c r="AI94" s="19"/>
      <c r="AJ94" s="19"/>
      <c r="AK94" s="19"/>
      <c r="AL94" s="19"/>
      <c r="AM94" s="19"/>
      <c r="AN94" s="19"/>
      <c r="AO94" s="19"/>
    </row>
    <row r="95" spans="2:41">
      <c r="K95" s="19"/>
      <c r="L95" s="19"/>
      <c r="M95" s="19"/>
      <c r="N95" s="19"/>
      <c r="O95" s="19"/>
      <c r="P95" s="19"/>
      <c r="Q95" s="19"/>
      <c r="R95" s="19"/>
      <c r="S95" s="19"/>
      <c r="T95" s="19"/>
      <c r="W95" s="26"/>
      <c r="X95" s="26"/>
      <c r="AB95" s="19"/>
      <c r="AC95" s="19"/>
      <c r="AD95" s="19"/>
      <c r="AE95" s="19"/>
      <c r="AF95" s="26"/>
      <c r="AG95" s="26"/>
      <c r="AH95" s="26"/>
      <c r="AI95" s="19"/>
      <c r="AJ95" s="19"/>
      <c r="AK95" s="19"/>
      <c r="AL95" s="19"/>
      <c r="AM95" s="19"/>
      <c r="AN95" s="19"/>
      <c r="AO95" s="19"/>
    </row>
    <row r="96" spans="2:41">
      <c r="K96" s="19"/>
      <c r="L96" s="19"/>
      <c r="M96" s="19"/>
      <c r="N96" s="19"/>
      <c r="O96" s="19"/>
      <c r="P96" s="19"/>
      <c r="Q96" s="19"/>
      <c r="R96" s="19"/>
      <c r="S96" s="19"/>
      <c r="T96" s="19"/>
      <c r="W96" s="26"/>
      <c r="X96" s="26"/>
      <c r="AB96" s="19"/>
      <c r="AC96" s="19"/>
      <c r="AD96" s="19"/>
      <c r="AE96" s="19"/>
      <c r="AF96" s="26"/>
      <c r="AG96" s="26"/>
      <c r="AH96" s="26"/>
      <c r="AI96" s="19"/>
      <c r="AJ96" s="19"/>
      <c r="AK96" s="19"/>
      <c r="AL96" s="19"/>
      <c r="AM96" s="19"/>
      <c r="AN96" s="19"/>
      <c r="AO96" s="19"/>
    </row>
    <row r="97" spans="11:41">
      <c r="K97" s="19"/>
      <c r="L97" s="19"/>
      <c r="M97" s="19"/>
      <c r="N97" s="19"/>
      <c r="O97" s="19"/>
      <c r="P97" s="19"/>
      <c r="Q97" s="19"/>
      <c r="R97" s="19"/>
      <c r="S97" s="19"/>
      <c r="T97" s="19"/>
      <c r="W97" s="26"/>
      <c r="X97" s="26"/>
      <c r="AB97" s="19"/>
      <c r="AC97" s="19"/>
      <c r="AD97" s="19"/>
      <c r="AE97" s="19"/>
      <c r="AF97" s="26"/>
      <c r="AG97" s="26"/>
      <c r="AH97" s="26"/>
      <c r="AI97" s="19"/>
      <c r="AJ97" s="19"/>
      <c r="AK97" s="19"/>
      <c r="AL97" s="19"/>
      <c r="AM97" s="19"/>
      <c r="AN97" s="19"/>
      <c r="AO97" s="19"/>
    </row>
    <row r="98" spans="11:41">
      <c r="K98" s="19"/>
      <c r="L98" s="19"/>
      <c r="M98" s="19"/>
      <c r="N98" s="19"/>
      <c r="O98" s="19"/>
      <c r="P98" s="19"/>
      <c r="Q98" s="19"/>
      <c r="R98" s="19"/>
      <c r="S98" s="19"/>
      <c r="T98" s="19"/>
      <c r="W98" s="26"/>
      <c r="X98" s="26"/>
      <c r="AB98" s="19"/>
      <c r="AC98" s="19"/>
      <c r="AD98" s="19"/>
      <c r="AE98" s="19"/>
      <c r="AF98" s="26"/>
      <c r="AG98" s="26"/>
      <c r="AH98" s="26"/>
      <c r="AI98" s="19"/>
      <c r="AJ98" s="19"/>
      <c r="AK98" s="19"/>
      <c r="AL98" s="19"/>
      <c r="AM98" s="19"/>
      <c r="AN98" s="19"/>
      <c r="AO98" s="19"/>
    </row>
    <row r="99" spans="11:41">
      <c r="K99" s="19"/>
      <c r="L99" s="19"/>
      <c r="M99" s="19"/>
      <c r="N99" s="19"/>
      <c r="O99" s="19"/>
      <c r="P99" s="19"/>
      <c r="Q99" s="19"/>
      <c r="R99" s="19"/>
      <c r="S99" s="19"/>
      <c r="T99" s="19"/>
      <c r="W99" s="26"/>
      <c r="X99" s="26"/>
      <c r="AB99" s="19"/>
      <c r="AC99" s="19"/>
      <c r="AD99" s="19"/>
      <c r="AE99" s="19"/>
      <c r="AF99" s="26"/>
      <c r="AG99" s="26"/>
      <c r="AH99" s="26"/>
      <c r="AI99" s="19"/>
      <c r="AJ99" s="19"/>
      <c r="AK99" s="19"/>
      <c r="AL99" s="19"/>
      <c r="AM99" s="19"/>
      <c r="AN99" s="19"/>
      <c r="AO99" s="19"/>
    </row>
    <row r="100" spans="11:41"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W100" s="26"/>
      <c r="X100" s="26"/>
      <c r="AB100" s="19"/>
      <c r="AC100" s="19"/>
      <c r="AD100" s="19"/>
      <c r="AE100" s="19"/>
      <c r="AF100" s="26"/>
      <c r="AG100" s="26"/>
      <c r="AH100" s="26"/>
      <c r="AI100" s="19"/>
      <c r="AJ100" s="19"/>
      <c r="AK100" s="19"/>
      <c r="AL100" s="19"/>
      <c r="AM100" s="19"/>
      <c r="AN100" s="19"/>
      <c r="AO100" s="19"/>
    </row>
    <row r="101" spans="11:41"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W101" s="26"/>
      <c r="X101" s="26"/>
      <c r="AB101" s="19"/>
      <c r="AC101" s="19"/>
      <c r="AD101" s="19"/>
      <c r="AE101" s="19"/>
      <c r="AF101" s="26"/>
      <c r="AG101" s="26"/>
      <c r="AH101" s="26"/>
      <c r="AI101" s="19"/>
      <c r="AJ101" s="19"/>
      <c r="AK101" s="19"/>
      <c r="AL101" s="19"/>
      <c r="AM101" s="19"/>
      <c r="AN101" s="19"/>
      <c r="AO101" s="19"/>
    </row>
    <row r="102" spans="11:41"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W102" s="26"/>
      <c r="X102" s="26"/>
      <c r="AB102" s="19"/>
      <c r="AC102" s="19"/>
      <c r="AD102" s="19"/>
      <c r="AE102" s="19"/>
      <c r="AF102" s="26"/>
      <c r="AG102" s="26"/>
      <c r="AH102" s="26"/>
      <c r="AI102" s="19"/>
      <c r="AJ102" s="19"/>
      <c r="AK102" s="19"/>
      <c r="AL102" s="19"/>
      <c r="AM102" s="19"/>
      <c r="AN102" s="19"/>
      <c r="AO102" s="19"/>
    </row>
    <row r="103" spans="11:41"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W103" s="26"/>
      <c r="X103" s="26"/>
      <c r="AB103" s="19"/>
      <c r="AC103" s="19"/>
      <c r="AD103" s="19"/>
      <c r="AE103" s="19"/>
      <c r="AF103" s="26"/>
      <c r="AG103" s="26"/>
      <c r="AH103" s="26"/>
      <c r="AI103" s="19"/>
      <c r="AJ103" s="19"/>
      <c r="AK103" s="19"/>
      <c r="AL103" s="19"/>
      <c r="AM103" s="19"/>
      <c r="AN103" s="19"/>
      <c r="AO103" s="19"/>
    </row>
    <row r="104" spans="11:41"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W104" s="26"/>
      <c r="X104" s="26"/>
      <c r="AB104" s="19"/>
      <c r="AC104" s="19"/>
      <c r="AD104" s="19"/>
      <c r="AE104" s="19"/>
      <c r="AF104" s="26"/>
      <c r="AG104" s="26"/>
      <c r="AH104" s="26"/>
      <c r="AI104" s="19"/>
      <c r="AJ104" s="19"/>
      <c r="AK104" s="19"/>
      <c r="AL104" s="19"/>
      <c r="AM104" s="19"/>
      <c r="AN104" s="19"/>
      <c r="AO104" s="19"/>
    </row>
    <row r="105" spans="11:41"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W105" s="26"/>
      <c r="X105" s="26"/>
      <c r="AB105" s="19"/>
      <c r="AC105" s="19"/>
      <c r="AD105" s="19"/>
      <c r="AE105" s="19"/>
      <c r="AF105" s="26"/>
      <c r="AG105" s="26"/>
      <c r="AH105" s="26"/>
      <c r="AI105" s="19"/>
      <c r="AJ105" s="19"/>
      <c r="AK105" s="19"/>
      <c r="AL105" s="19"/>
      <c r="AM105" s="19"/>
      <c r="AN105" s="19"/>
      <c r="AO105" s="19"/>
    </row>
    <row r="106" spans="11:41"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W106" s="26"/>
      <c r="X106" s="26"/>
      <c r="AB106" s="19"/>
      <c r="AC106" s="19"/>
      <c r="AD106" s="19"/>
      <c r="AE106" s="19"/>
      <c r="AF106" s="26"/>
      <c r="AG106" s="26"/>
    </row>
    <row r="107" spans="11:41"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W107" s="26"/>
      <c r="X107" s="26"/>
      <c r="AF107" s="26"/>
      <c r="AG107" s="26"/>
    </row>
    <row r="108" spans="11:41"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W108" s="26"/>
      <c r="X108" s="26"/>
      <c r="AF108" s="26"/>
      <c r="AG108" s="26"/>
    </row>
    <row r="109" spans="11:41"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W109" s="26"/>
      <c r="X109" s="26"/>
      <c r="AF109" s="26"/>
      <c r="AG109" s="26"/>
    </row>
    <row r="110" spans="11:41"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W110" s="26"/>
      <c r="X110" s="26"/>
      <c r="AF110" s="26"/>
      <c r="AG110" s="26"/>
    </row>
    <row r="111" spans="11:41"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W111" s="26"/>
      <c r="X111" s="26"/>
      <c r="AF111" s="26"/>
      <c r="AG111" s="26"/>
    </row>
    <row r="112" spans="11:41"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W112" s="26"/>
      <c r="X112" s="26"/>
      <c r="AF112" s="26"/>
      <c r="AG112" s="26"/>
    </row>
    <row r="113" spans="2:35"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W113" s="26"/>
      <c r="X113" s="26"/>
      <c r="AF113" s="26"/>
      <c r="AG113" s="26"/>
    </row>
    <row r="114" spans="2:35"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W114" s="26"/>
      <c r="X114" s="26"/>
      <c r="AB114" s="13"/>
      <c r="AC114" s="19"/>
      <c r="AE114" s="13"/>
      <c r="AF114" s="19"/>
      <c r="AI114" s="13"/>
    </row>
    <row r="115" spans="2:35"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W115" s="26"/>
      <c r="X115" s="26"/>
      <c r="AB115" s="13"/>
      <c r="AC115" s="19"/>
      <c r="AI115" s="13"/>
    </row>
    <row r="116" spans="2:35"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W116" s="26"/>
      <c r="X116" s="26"/>
      <c r="AC116" s="19"/>
      <c r="AF116" s="13"/>
      <c r="AH116" s="21"/>
    </row>
    <row r="117" spans="2:35"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W117" s="26"/>
      <c r="X117" s="26"/>
    </row>
    <row r="118" spans="2:35"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W118" s="26"/>
      <c r="X118" s="26"/>
      <c r="AB118" s="13"/>
      <c r="AC118" s="19"/>
      <c r="AE118" s="19"/>
      <c r="AF118" s="19"/>
    </row>
    <row r="119" spans="2:35"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W119" s="26"/>
      <c r="X119" s="26"/>
      <c r="AD119" s="25"/>
      <c r="AF119" s="26"/>
      <c r="AG119" s="26"/>
    </row>
    <row r="120" spans="2:35"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W120" s="26"/>
      <c r="X120" s="26"/>
      <c r="AB120" s="19"/>
      <c r="AC120" s="19"/>
      <c r="AD120" s="19"/>
      <c r="AE120" s="19"/>
      <c r="AF120" s="26"/>
      <c r="AG120" s="26"/>
    </row>
    <row r="121" spans="2:35"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W121" s="26"/>
      <c r="X121" s="26"/>
      <c r="AB121" s="19"/>
      <c r="AC121" s="19"/>
      <c r="AD121" s="19"/>
      <c r="AE121" s="19"/>
      <c r="AF121" s="26"/>
      <c r="AG121" s="26"/>
    </row>
    <row r="122" spans="2:35"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W122" s="26"/>
      <c r="X122" s="26"/>
      <c r="AB122" s="19"/>
      <c r="AC122" s="19"/>
      <c r="AD122" s="19"/>
      <c r="AE122" s="19"/>
      <c r="AF122" s="26"/>
      <c r="AG122" s="26"/>
    </row>
    <row r="123" spans="2:35"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W123" s="26"/>
      <c r="X123" s="26"/>
      <c r="AB123" s="19"/>
      <c r="AC123" s="19"/>
      <c r="AD123" s="19"/>
      <c r="AE123" s="19"/>
      <c r="AF123" s="26"/>
      <c r="AG123" s="26"/>
    </row>
    <row r="124" spans="2:35"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W124" s="26"/>
      <c r="X124" s="26"/>
      <c r="AB124" s="19"/>
      <c r="AC124" s="19"/>
      <c r="AD124" s="19"/>
      <c r="AE124" s="19"/>
      <c r="AF124" s="26"/>
      <c r="AG124" s="26"/>
    </row>
    <row r="125" spans="2:35"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W125" s="26"/>
      <c r="X125" s="26"/>
      <c r="AB125" s="19"/>
      <c r="AC125" s="19"/>
      <c r="AD125" s="19"/>
      <c r="AE125" s="19"/>
      <c r="AF125" s="26"/>
      <c r="AG125" s="26"/>
    </row>
    <row r="126" spans="2:35"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W126" s="26"/>
      <c r="X126" s="26"/>
      <c r="AA126" s="19"/>
      <c r="AB126" s="19"/>
      <c r="AC126" s="19"/>
      <c r="AD126" s="19"/>
      <c r="AE126" s="19"/>
      <c r="AF126" s="26"/>
      <c r="AG126" s="26"/>
    </row>
    <row r="127" spans="2:35">
      <c r="B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W127" s="26"/>
      <c r="X127" s="26"/>
      <c r="AB127" s="19"/>
      <c r="AC127" s="19"/>
      <c r="AD127" s="19"/>
      <c r="AE127" s="19"/>
      <c r="AF127" s="26"/>
      <c r="AG127" s="26"/>
    </row>
    <row r="128" spans="2:35"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W128" s="26"/>
      <c r="X128" s="26"/>
      <c r="AB128" s="19"/>
      <c r="AC128" s="19"/>
      <c r="AD128" s="19"/>
      <c r="AE128" s="19"/>
      <c r="AF128" s="26"/>
      <c r="AG128" s="26"/>
    </row>
    <row r="129" spans="11:33"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W129" s="26"/>
      <c r="X129" s="26"/>
      <c r="AB129" s="19"/>
      <c r="AC129" s="19"/>
      <c r="AD129" s="19"/>
      <c r="AE129" s="19"/>
      <c r="AF129" s="26"/>
      <c r="AG129" s="26"/>
    </row>
    <row r="130" spans="11:33"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W130" s="26"/>
      <c r="X130" s="26"/>
      <c r="AB130" s="19"/>
      <c r="AC130" s="19"/>
      <c r="AD130" s="19"/>
      <c r="AE130" s="19"/>
      <c r="AF130" s="26"/>
      <c r="AG130" s="26"/>
    </row>
    <row r="131" spans="11:33"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W131" s="26"/>
      <c r="X131" s="26"/>
      <c r="AB131" s="19"/>
      <c r="AC131" s="19"/>
      <c r="AD131" s="19"/>
      <c r="AE131" s="19"/>
      <c r="AF131" s="26"/>
      <c r="AG131" s="26"/>
    </row>
    <row r="132" spans="11:33"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W132" s="26"/>
      <c r="X132" s="26"/>
      <c r="AB132" s="19"/>
      <c r="AC132" s="19"/>
      <c r="AD132" s="19"/>
      <c r="AE132" s="19"/>
      <c r="AF132" s="26"/>
      <c r="AG132" s="26"/>
    </row>
    <row r="133" spans="11:33"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W133" s="26"/>
      <c r="X133" s="26"/>
      <c r="AB133" s="19"/>
      <c r="AC133" s="19"/>
      <c r="AD133" s="19"/>
      <c r="AE133" s="19"/>
      <c r="AF133" s="26"/>
      <c r="AG133" s="26"/>
    </row>
    <row r="134" spans="11:33"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AB134" s="19"/>
      <c r="AC134" s="19"/>
      <c r="AD134" s="19"/>
      <c r="AE134" s="19"/>
      <c r="AF134" s="26"/>
      <c r="AG134" s="26"/>
    </row>
    <row r="135" spans="11:33"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AB135" s="19"/>
      <c r="AC135" s="19"/>
      <c r="AD135" s="19"/>
      <c r="AE135" s="19"/>
      <c r="AF135" s="26"/>
      <c r="AG135" s="26"/>
    </row>
    <row r="136" spans="11:33"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AB136" s="19"/>
      <c r="AC136" s="19"/>
      <c r="AD136" s="19"/>
      <c r="AE136" s="19"/>
      <c r="AF136" s="26"/>
      <c r="AG136" s="26"/>
    </row>
    <row r="137" spans="11:33"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AB137" s="19"/>
      <c r="AC137" s="19"/>
      <c r="AD137" s="19"/>
      <c r="AE137" s="19"/>
      <c r="AF137" s="26"/>
      <c r="AG137" s="26"/>
    </row>
    <row r="138" spans="11:33"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AB138" s="19"/>
      <c r="AC138" s="19"/>
      <c r="AD138" s="19"/>
      <c r="AE138" s="19"/>
      <c r="AF138" s="26"/>
      <c r="AG138" s="26"/>
    </row>
    <row r="139" spans="11:33"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AB139" s="19"/>
      <c r="AC139" s="19"/>
      <c r="AD139" s="19"/>
      <c r="AE139" s="19"/>
      <c r="AF139" s="26"/>
      <c r="AG139" s="26"/>
    </row>
    <row r="140" spans="11:33"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AB140" s="19"/>
      <c r="AC140" s="19"/>
      <c r="AD140" s="19"/>
      <c r="AE140" s="19"/>
      <c r="AF140" s="26"/>
      <c r="AG140" s="26"/>
    </row>
    <row r="141" spans="11:33"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AB141" s="19"/>
      <c r="AD141" s="19"/>
      <c r="AE141" s="19"/>
      <c r="AF141" s="26"/>
      <c r="AG141" s="26"/>
    </row>
    <row r="142" spans="11:33"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AB142" s="19"/>
      <c r="AD142" s="19"/>
      <c r="AE142" s="19"/>
      <c r="AF142" s="26"/>
      <c r="AG142" s="26"/>
    </row>
    <row r="143" spans="11:33"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AB143" s="19"/>
      <c r="AD143" s="19"/>
      <c r="AE143" s="19"/>
      <c r="AF143" s="26"/>
      <c r="AG143" s="26"/>
    </row>
    <row r="144" spans="11:33"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AB144" s="19"/>
      <c r="AD144" s="19"/>
      <c r="AE144" s="19"/>
      <c r="AF144" s="26"/>
      <c r="AG144" s="26"/>
    </row>
    <row r="145" spans="11:33"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AB145" s="19"/>
      <c r="AD145" s="19"/>
      <c r="AE145" s="19"/>
      <c r="AF145" s="26"/>
      <c r="AG145" s="26"/>
    </row>
    <row r="146" spans="11:33"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AB146" s="19"/>
      <c r="AD146" s="19"/>
      <c r="AE146" s="19"/>
      <c r="AF146" s="26"/>
      <c r="AG146" s="26"/>
    </row>
    <row r="147" spans="11:33"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AB147" s="19"/>
      <c r="AD147" s="19"/>
      <c r="AE147" s="19"/>
      <c r="AF147" s="26"/>
      <c r="AG147" s="26"/>
    </row>
    <row r="148" spans="11:33"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AB148" s="19"/>
      <c r="AD148" s="19"/>
      <c r="AE148" s="19"/>
      <c r="AF148" s="26"/>
      <c r="AG148" s="26"/>
    </row>
    <row r="149" spans="11:33"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AB149" s="19"/>
      <c r="AD149" s="19"/>
      <c r="AE149" s="19"/>
      <c r="AF149" s="26"/>
      <c r="AG149" s="26"/>
    </row>
    <row r="150" spans="11:33"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AB150" s="19"/>
      <c r="AD150" s="19"/>
      <c r="AE150" s="19"/>
      <c r="AF150" s="26"/>
      <c r="AG150" s="26"/>
    </row>
    <row r="151" spans="11:33"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AB151" s="19"/>
      <c r="AD151" s="19"/>
      <c r="AE151" s="19"/>
      <c r="AF151" s="26"/>
      <c r="AG151" s="26"/>
    </row>
    <row r="152" spans="11:33"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AB152" s="19"/>
      <c r="AD152" s="19"/>
      <c r="AE152" s="19"/>
      <c r="AF152" s="26"/>
      <c r="AG152" s="26"/>
    </row>
    <row r="153" spans="11:33"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AB153" s="19"/>
      <c r="AD153" s="19"/>
      <c r="AE153" s="19"/>
      <c r="AF153" s="26"/>
      <c r="AG153" s="26"/>
    </row>
    <row r="154" spans="11:33"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AB154" s="19"/>
      <c r="AD154" s="19"/>
      <c r="AE154" s="19"/>
      <c r="AF154" s="26"/>
      <c r="AG154" s="26"/>
    </row>
    <row r="155" spans="11:33"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AB155" s="19"/>
      <c r="AD155" s="19"/>
      <c r="AE155" s="19"/>
      <c r="AF155" s="26"/>
      <c r="AG155" s="26"/>
    </row>
    <row r="156" spans="11:33"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AB156" s="19"/>
      <c r="AD156" s="19"/>
      <c r="AE156" s="19"/>
      <c r="AF156" s="26"/>
      <c r="AG156" s="26"/>
    </row>
    <row r="157" spans="11:33"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AB157" s="19"/>
      <c r="AD157" s="19"/>
      <c r="AE157" s="19"/>
      <c r="AF157" s="26"/>
      <c r="AG157" s="26"/>
    </row>
    <row r="158" spans="11:33"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AB158" s="19"/>
      <c r="AD158" s="19"/>
      <c r="AE158" s="19"/>
      <c r="AF158" s="26"/>
      <c r="AG158" s="26"/>
    </row>
    <row r="159" spans="11:33"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AB159" s="19"/>
      <c r="AD159" s="19"/>
      <c r="AE159" s="19"/>
      <c r="AF159" s="26"/>
      <c r="AG159" s="26"/>
    </row>
    <row r="160" spans="11:33"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AB160" s="19"/>
      <c r="AD160" s="19"/>
      <c r="AE160" s="19"/>
      <c r="AF160" s="26"/>
      <c r="AG160" s="26"/>
    </row>
    <row r="161" spans="11:33"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AF161" s="26"/>
      <c r="AG161" s="26"/>
    </row>
    <row r="162" spans="11:33"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AF162" s="26"/>
      <c r="AG162" s="26"/>
    </row>
    <row r="163" spans="11:33"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AF163" s="26"/>
      <c r="AG163" s="26"/>
    </row>
    <row r="164" spans="11:33"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AF164" s="26"/>
      <c r="AG164" s="26"/>
    </row>
    <row r="165" spans="11:33"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AF165" s="26"/>
      <c r="AG165" s="26"/>
    </row>
    <row r="166" spans="11:33"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AF166" s="26"/>
      <c r="AG166" s="26"/>
    </row>
    <row r="167" spans="11:33"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AF167" s="26"/>
      <c r="AG167" s="26"/>
    </row>
    <row r="168" spans="11:33">
      <c r="K168" s="19"/>
      <c r="L168" s="19"/>
      <c r="M168" s="19"/>
      <c r="N168" s="19"/>
      <c r="O168" s="19"/>
      <c r="P168" s="19"/>
      <c r="Q168" s="19"/>
      <c r="R168" s="19"/>
      <c r="S168" s="19"/>
      <c r="T168" s="19"/>
    </row>
    <row r="169" spans="11:33">
      <c r="K169" s="19"/>
      <c r="L169" s="19"/>
      <c r="M169" s="19"/>
      <c r="N169" s="19"/>
      <c r="O169" s="19"/>
      <c r="P169" s="19"/>
      <c r="Q169" s="19"/>
      <c r="R169" s="19"/>
      <c r="S169" s="19"/>
      <c r="T169" s="19"/>
    </row>
    <row r="170" spans="11:33">
      <c r="K170" s="19"/>
      <c r="L170" s="19"/>
      <c r="M170" s="19"/>
      <c r="N170" s="19"/>
      <c r="O170" s="19"/>
      <c r="P170" s="19"/>
      <c r="Q170" s="19"/>
      <c r="R170" s="19"/>
      <c r="S170" s="19"/>
      <c r="T170" s="19"/>
    </row>
    <row r="171" spans="11:33">
      <c r="K171" s="19"/>
      <c r="L171" s="19"/>
      <c r="M171" s="19"/>
      <c r="N171" s="19"/>
      <c r="O171" s="19"/>
      <c r="P171" s="19"/>
      <c r="Q171" s="19"/>
      <c r="R171" s="19"/>
      <c r="S171" s="19"/>
      <c r="T171" s="19"/>
    </row>
    <row r="172" spans="11:33">
      <c r="K172" s="19"/>
      <c r="L172" s="19"/>
      <c r="M172" s="19"/>
      <c r="N172" s="19"/>
      <c r="O172" s="19"/>
      <c r="P172" s="19"/>
      <c r="Q172" s="19"/>
      <c r="R172" s="19"/>
      <c r="S172" s="19"/>
      <c r="T172" s="19"/>
    </row>
    <row r="173" spans="11:33">
      <c r="K173" s="19"/>
      <c r="L173" s="19"/>
      <c r="M173" s="19"/>
      <c r="N173" s="19"/>
      <c r="O173" s="19"/>
      <c r="P173" s="19"/>
      <c r="Q173" s="19"/>
      <c r="R173" s="19"/>
      <c r="S173" s="19"/>
      <c r="T173" s="19"/>
    </row>
    <row r="174" spans="11:33">
      <c r="K174" s="19"/>
      <c r="L174" s="19"/>
      <c r="M174" s="19"/>
      <c r="N174" s="19"/>
      <c r="O174" s="19"/>
      <c r="P174" s="19"/>
      <c r="Q174" s="19"/>
      <c r="R174" s="19"/>
      <c r="S174" s="19"/>
      <c r="T174" s="19"/>
    </row>
    <row r="175" spans="11:33">
      <c r="K175" s="19"/>
      <c r="L175" s="19"/>
      <c r="M175" s="19"/>
      <c r="N175" s="19"/>
      <c r="O175" s="19"/>
      <c r="P175" s="19"/>
      <c r="Q175" s="19"/>
      <c r="R175" s="19"/>
      <c r="S175" s="19"/>
      <c r="T175" s="19"/>
    </row>
    <row r="176" spans="11:33">
      <c r="K176" s="19"/>
      <c r="L176" s="19"/>
      <c r="M176" s="19"/>
      <c r="N176" s="19"/>
      <c r="O176" s="19"/>
      <c r="P176" s="19"/>
      <c r="Q176" s="19"/>
      <c r="R176" s="19"/>
      <c r="S176" s="19"/>
      <c r="T176" s="19"/>
    </row>
    <row r="177" spans="11:20">
      <c r="K177" s="19"/>
      <c r="L177" s="19"/>
      <c r="M177" s="19"/>
      <c r="N177" s="19"/>
      <c r="O177" s="19"/>
      <c r="P177" s="19"/>
      <c r="Q177" s="19"/>
      <c r="R177" s="19"/>
      <c r="S177" s="19"/>
      <c r="T177" s="19"/>
    </row>
    <row r="178" spans="11:20">
      <c r="K178" s="19"/>
      <c r="L178" s="19"/>
      <c r="M178" s="19"/>
      <c r="N178" s="19"/>
      <c r="O178" s="19"/>
      <c r="P178" s="19"/>
      <c r="Q178" s="19"/>
      <c r="R178" s="19"/>
      <c r="S178" s="19"/>
      <c r="T178" s="19"/>
    </row>
    <row r="179" spans="11:20">
      <c r="K179" s="19"/>
      <c r="L179" s="19"/>
      <c r="M179" s="19"/>
      <c r="N179" s="19"/>
      <c r="O179" s="19"/>
      <c r="P179" s="19"/>
      <c r="Q179" s="19"/>
      <c r="R179" s="19"/>
      <c r="S179" s="19"/>
      <c r="T179" s="19"/>
    </row>
    <row r="180" spans="11:20">
      <c r="K180" s="19"/>
      <c r="L180" s="19"/>
      <c r="M180" s="19"/>
      <c r="N180" s="19"/>
      <c r="O180" s="19"/>
      <c r="P180" s="19"/>
      <c r="Q180" s="19"/>
      <c r="R180" s="19"/>
      <c r="S180" s="19"/>
      <c r="T180" s="19"/>
    </row>
    <row r="181" spans="11:20">
      <c r="K181" s="19"/>
      <c r="L181" s="19"/>
      <c r="M181" s="19"/>
      <c r="N181" s="19"/>
      <c r="O181" s="19"/>
      <c r="P181" s="19"/>
      <c r="Q181" s="19"/>
      <c r="R181" s="19"/>
      <c r="S181" s="19"/>
      <c r="T181" s="19"/>
    </row>
    <row r="182" spans="11:20">
      <c r="K182" s="19"/>
      <c r="L182" s="19"/>
      <c r="M182" s="19"/>
      <c r="N182" s="19"/>
      <c r="O182" s="19"/>
      <c r="P182" s="19"/>
      <c r="Q182" s="19"/>
      <c r="R182" s="19"/>
      <c r="S182" s="19"/>
      <c r="T182" s="19"/>
    </row>
    <row r="183" spans="11:20">
      <c r="K183" s="19"/>
      <c r="L183" s="19"/>
      <c r="M183" s="19"/>
      <c r="N183" s="19"/>
      <c r="O183" s="19"/>
      <c r="P183" s="19"/>
      <c r="Q183" s="19"/>
      <c r="R183" s="19"/>
      <c r="S183" s="19"/>
      <c r="T183" s="19"/>
    </row>
    <row r="184" spans="11:20">
      <c r="K184" s="19"/>
      <c r="L184" s="19"/>
      <c r="M184" s="19"/>
      <c r="N184" s="19"/>
      <c r="O184" s="19"/>
      <c r="P184" s="19"/>
      <c r="Q184" s="19"/>
      <c r="R184" s="19"/>
      <c r="S184" s="19"/>
      <c r="T184" s="19"/>
    </row>
    <row r="185" spans="11:20">
      <c r="K185" s="19"/>
      <c r="L185" s="19"/>
      <c r="M185" s="19"/>
      <c r="N185" s="19"/>
      <c r="O185" s="19"/>
      <c r="P185" s="19"/>
      <c r="Q185" s="19"/>
      <c r="R185" s="19"/>
      <c r="S185" s="19"/>
      <c r="T185" s="19"/>
    </row>
    <row r="186" spans="11:20">
      <c r="K186" s="19"/>
      <c r="L186" s="19"/>
      <c r="M186" s="19"/>
      <c r="N186" s="19"/>
      <c r="O186" s="19"/>
      <c r="P186" s="19"/>
      <c r="Q186" s="19"/>
      <c r="R186" s="19"/>
      <c r="S186" s="19"/>
      <c r="T186" s="19"/>
    </row>
  </sheetData>
  <sheetProtection sheet="1" objects="1" scenarios="1"/>
  <phoneticPr fontId="0" type="noConversion"/>
  <printOptions gridLinesSet="0"/>
  <pageMargins left="0.5" right="0.5" top="0.5" bottom="0.55000000000000004" header="0.5" footer="0.5"/>
  <pageSetup orientation="portrait" horizontalDpi="120" verticalDpi="144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C3BB5B-88B2-D24F-8084-033DB5304BE0}">
  <dimension ref="A1:AO187"/>
  <sheetViews>
    <sheetView zoomScaleNormal="100" zoomScalePageLayoutView="125" workbookViewId="0">
      <selection activeCell="I27" sqref="I27"/>
    </sheetView>
  </sheetViews>
  <sheetFormatPr baseColWidth="10" defaultColWidth="8.7109375" defaultRowHeight="16"/>
  <cols>
    <col min="1" max="1" width="4.42578125" style="34" customWidth="1"/>
    <col min="2" max="2" width="10.85546875" style="34" customWidth="1"/>
    <col min="3" max="3" width="8.7109375" style="34" customWidth="1"/>
    <col min="4" max="4" width="12" style="34" bestFit="1" customWidth="1"/>
    <col min="5" max="5" width="8.7109375" style="34" customWidth="1"/>
    <col min="6" max="6" width="10.140625" style="34" customWidth="1"/>
    <col min="7" max="7" width="12.28515625" style="34" customWidth="1"/>
    <col min="8" max="8" width="11.42578125" style="34" customWidth="1"/>
    <col min="9" max="1999" width="8.7109375" style="34"/>
    <col min="2000" max="2000" width="2.28515625" style="34" customWidth="1"/>
    <col min="2001" max="16384" width="8.7109375" style="34"/>
  </cols>
  <sheetData>
    <row r="1" spans="2:41" ht="17" thickBot="1">
      <c r="B1" s="64" t="s">
        <v>11</v>
      </c>
      <c r="C1" s="65"/>
      <c r="D1" s="65"/>
      <c r="E1" s="65"/>
      <c r="F1" s="66"/>
      <c r="G1" s="67"/>
      <c r="H1" s="66"/>
      <c r="I1" s="66"/>
      <c r="J1" s="66"/>
      <c r="K1" s="68" t="s">
        <v>12</v>
      </c>
      <c r="L1" s="65">
        <f>E2/E3</f>
        <v>0.5</v>
      </c>
      <c r="M1" s="65"/>
      <c r="N1" s="68" t="s">
        <v>13</v>
      </c>
      <c r="O1" s="65">
        <f>E4-1</f>
        <v>0</v>
      </c>
      <c r="P1" s="65"/>
      <c r="Q1" s="65"/>
      <c r="R1" s="68" t="s">
        <v>14</v>
      </c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</row>
    <row r="2" spans="2:41" ht="17" thickBot="1">
      <c r="B2" s="65"/>
      <c r="C2" s="69" t="s">
        <v>15</v>
      </c>
      <c r="D2" s="65"/>
      <c r="E2" s="70">
        <v>1</v>
      </c>
      <c r="F2" s="66" t="str">
        <f>"per "&amp;units</f>
        <v>per hour</v>
      </c>
      <c r="G2" s="71" t="s">
        <v>16</v>
      </c>
      <c r="H2" s="66"/>
      <c r="I2" s="66"/>
      <c r="J2" s="66"/>
      <c r="K2" s="68" t="s">
        <v>17</v>
      </c>
      <c r="L2" s="65">
        <f>L1/E4</f>
        <v>0.5</v>
      </c>
      <c r="M2" s="65"/>
      <c r="N2" s="65"/>
      <c r="O2" s="65"/>
      <c r="P2" s="65"/>
      <c r="Q2" s="65"/>
      <c r="R2" s="68" t="s">
        <v>18</v>
      </c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</row>
    <row r="3" spans="2:41" ht="17" thickBot="1">
      <c r="B3" s="65"/>
      <c r="C3" s="69" t="s">
        <v>19</v>
      </c>
      <c r="D3" s="65"/>
      <c r="E3" s="70">
        <v>2</v>
      </c>
      <c r="F3" s="66" t="str">
        <f>"per "&amp;units</f>
        <v>per hour</v>
      </c>
      <c r="G3" s="71" t="s">
        <v>20</v>
      </c>
      <c r="H3" s="66"/>
      <c r="I3" s="66"/>
      <c r="J3" s="66"/>
      <c r="K3" s="65"/>
      <c r="L3" s="65">
        <f>(L1^E4)/(Q3*(1-L2))</f>
        <v>1</v>
      </c>
      <c r="M3" s="65"/>
      <c r="N3" s="65"/>
      <c r="O3" s="68" t="s">
        <v>21</v>
      </c>
      <c r="P3" s="65"/>
      <c r="Q3" s="72">
        <f>P54</f>
        <v>1</v>
      </c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</row>
    <row r="4" spans="2:41" ht="17" thickBot="1">
      <c r="B4" s="65"/>
      <c r="C4" s="69" t="s">
        <v>22</v>
      </c>
      <c r="D4" s="65"/>
      <c r="E4" s="73">
        <v>1</v>
      </c>
      <c r="F4" s="74" t="s">
        <v>23</v>
      </c>
      <c r="G4" s="75"/>
      <c r="H4" s="75"/>
      <c r="I4" s="75"/>
      <c r="J4" s="7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</row>
    <row r="5" spans="2:41" ht="17" thickBot="1">
      <c r="B5" s="76" t="str">
        <f>IF(F6&lt;1,R2,R1)</f>
        <v xml:space="preserve"> </v>
      </c>
      <c r="C5" s="77" t="s">
        <v>35</v>
      </c>
      <c r="D5" s="65"/>
      <c r="E5" s="78" t="s">
        <v>34</v>
      </c>
      <c r="F5" s="66"/>
      <c r="G5" s="75"/>
      <c r="H5" s="75"/>
      <c r="I5" s="75"/>
      <c r="J5" s="75"/>
      <c r="K5" s="68" t="s">
        <v>24</v>
      </c>
      <c r="L5" s="65">
        <f>1/(SUM(L7:L27)+L3)</f>
        <v>0.5</v>
      </c>
      <c r="M5" s="65"/>
      <c r="N5" s="65">
        <f>1-SUM(N7:N47)</f>
        <v>0.5</v>
      </c>
      <c r="O5" s="65">
        <f>E4</f>
        <v>1</v>
      </c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5"/>
      <c r="AL5" s="65"/>
      <c r="AM5" s="65"/>
      <c r="AN5" s="65"/>
      <c r="AO5" s="65"/>
    </row>
    <row r="6" spans="2:41">
      <c r="B6" s="68" t="s">
        <v>25</v>
      </c>
      <c r="C6" s="65"/>
      <c r="D6" s="65"/>
      <c r="E6" s="65"/>
      <c r="F6" s="79">
        <f>E2/(E3*E4)</f>
        <v>0.5</v>
      </c>
      <c r="G6" s="75"/>
      <c r="H6" s="75"/>
      <c r="I6" s="75"/>
      <c r="J6" s="75"/>
      <c r="K6" s="65"/>
      <c r="L6" s="65"/>
      <c r="M6" s="80" t="s">
        <v>26</v>
      </c>
      <c r="N6" s="65"/>
      <c r="O6" s="65">
        <f>IF(+O5&lt;=1,1,+O5-1)</f>
        <v>1</v>
      </c>
      <c r="P6" s="65">
        <f>IF(O5=0,1,+O6*O5)</f>
        <v>1</v>
      </c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5"/>
      <c r="AO6" s="65"/>
    </row>
    <row r="7" spans="2:41">
      <c r="B7" s="68" t="s">
        <v>27</v>
      </c>
      <c r="C7" s="65"/>
      <c r="D7" s="65"/>
      <c r="E7" s="65"/>
      <c r="F7" s="81">
        <f>L5</f>
        <v>0.5</v>
      </c>
      <c r="G7" s="75"/>
      <c r="H7" s="75"/>
      <c r="I7" s="75"/>
      <c r="J7" s="75"/>
      <c r="K7" s="65">
        <v>0</v>
      </c>
      <c r="L7" s="65">
        <v>1</v>
      </c>
      <c r="M7" s="65">
        <f>L5</f>
        <v>0.5</v>
      </c>
      <c r="N7" s="65">
        <f t="shared" ref="N7:N47" si="0">IF(K7&lt;$E$4,M7,0)</f>
        <v>0.5</v>
      </c>
      <c r="O7" s="65">
        <f t="shared" ref="O7:O54" si="1">IF(+O6=1,1,+O6-1)</f>
        <v>1</v>
      </c>
      <c r="P7" s="65">
        <f t="shared" ref="P7:P54" si="2">P6*O7</f>
        <v>1</v>
      </c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</row>
    <row r="8" spans="2:41">
      <c r="B8" s="68" t="s">
        <v>28</v>
      </c>
      <c r="C8" s="65"/>
      <c r="D8" s="65"/>
      <c r="E8" s="65"/>
      <c r="F8" s="81">
        <f>F7*(L1^(E4+1))/((Q3/E4)*(E4-L1)^2)</f>
        <v>0.5</v>
      </c>
      <c r="G8" s="75"/>
      <c r="H8" s="75"/>
      <c r="I8" s="75"/>
      <c r="J8" s="75"/>
      <c r="K8" s="65">
        <v>1</v>
      </c>
      <c r="L8" s="65">
        <f>IF(K8&gt;$O$1,0,+L1)</f>
        <v>0</v>
      </c>
      <c r="M8" s="65">
        <f t="shared" ref="M8:M47" si="3">IF(K8&gt;$E$4,+$L$1*M7/$E$4,+$L$1*M7/K8)</f>
        <v>0.25</v>
      </c>
      <c r="N8" s="65">
        <f t="shared" si="0"/>
        <v>0</v>
      </c>
      <c r="O8" s="65">
        <f t="shared" si="1"/>
        <v>1</v>
      </c>
      <c r="P8" s="65">
        <f t="shared" si="2"/>
        <v>1</v>
      </c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65"/>
      <c r="AO8" s="65"/>
    </row>
    <row r="9" spans="2:41">
      <c r="B9" s="68" t="s">
        <v>29</v>
      </c>
      <c r="C9" s="65"/>
      <c r="D9" s="65"/>
      <c r="E9" s="65"/>
      <c r="F9" s="81">
        <f>F8+F6*E4</f>
        <v>1</v>
      </c>
      <c r="G9" s="75"/>
      <c r="H9" s="75"/>
      <c r="I9" s="75"/>
      <c r="J9" s="75"/>
      <c r="K9" s="65">
        <v>2</v>
      </c>
      <c r="L9" s="65">
        <f t="shared" ref="L9:L27" si="4">IF(K9&gt;$O$1,0,+L8*$L$1/K9)</f>
        <v>0</v>
      </c>
      <c r="M9" s="65">
        <f t="shared" si="3"/>
        <v>0.125</v>
      </c>
      <c r="N9" s="65">
        <f t="shared" si="0"/>
        <v>0</v>
      </c>
      <c r="O9" s="65">
        <f t="shared" si="1"/>
        <v>1</v>
      </c>
      <c r="P9" s="65">
        <f t="shared" si="2"/>
        <v>1</v>
      </c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  <c r="AO9" s="65"/>
    </row>
    <row r="10" spans="2:41">
      <c r="B10" s="68" t="s">
        <v>30</v>
      </c>
      <c r="C10" s="65"/>
      <c r="D10" s="65"/>
      <c r="E10" s="65"/>
      <c r="F10" s="81">
        <f>F8/E2</f>
        <v>0.5</v>
      </c>
      <c r="G10" s="75" t="str">
        <f>units&amp;"s"</f>
        <v>hours</v>
      </c>
      <c r="H10" s="82">
        <f>F10*60</f>
        <v>30</v>
      </c>
      <c r="I10" s="75"/>
      <c r="J10" s="75"/>
      <c r="K10" s="65">
        <v>3</v>
      </c>
      <c r="L10" s="65">
        <f t="shared" si="4"/>
        <v>0</v>
      </c>
      <c r="M10" s="65">
        <f t="shared" si="3"/>
        <v>6.25E-2</v>
      </c>
      <c r="N10" s="65">
        <f t="shared" si="0"/>
        <v>0</v>
      </c>
      <c r="O10" s="65">
        <f t="shared" si="1"/>
        <v>1</v>
      </c>
      <c r="P10" s="65">
        <f t="shared" si="2"/>
        <v>1</v>
      </c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</row>
    <row r="11" spans="2:41">
      <c r="B11" s="68" t="s">
        <v>31</v>
      </c>
      <c r="C11" s="65"/>
      <c r="D11" s="65"/>
      <c r="E11" s="65"/>
      <c r="F11" s="81">
        <f>F10+1/E3</f>
        <v>1</v>
      </c>
      <c r="G11" s="75" t="str">
        <f>units&amp;"s"</f>
        <v>hours</v>
      </c>
      <c r="H11" s="82">
        <f>F11*60</f>
        <v>60</v>
      </c>
      <c r="I11" s="75"/>
      <c r="J11" s="75"/>
      <c r="K11" s="65">
        <v>4</v>
      </c>
      <c r="L11" s="65">
        <f t="shared" si="4"/>
        <v>0</v>
      </c>
      <c r="M11" s="65">
        <f t="shared" si="3"/>
        <v>3.125E-2</v>
      </c>
      <c r="N11" s="65">
        <f t="shared" si="0"/>
        <v>0</v>
      </c>
      <c r="O11" s="65">
        <f t="shared" si="1"/>
        <v>1</v>
      </c>
      <c r="P11" s="65">
        <f t="shared" si="2"/>
        <v>1</v>
      </c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</row>
    <row r="12" spans="2:41">
      <c r="B12" s="68" t="s">
        <v>32</v>
      </c>
      <c r="C12" s="65"/>
      <c r="D12" s="65"/>
      <c r="E12" s="65"/>
      <c r="F12" s="81">
        <f>N5</f>
        <v>0.5</v>
      </c>
      <c r="G12" s="75"/>
      <c r="H12" s="75"/>
      <c r="I12" s="75"/>
      <c r="J12" s="75"/>
      <c r="K12" s="65">
        <v>5</v>
      </c>
      <c r="L12" s="65">
        <f t="shared" si="4"/>
        <v>0</v>
      </c>
      <c r="M12" s="65">
        <f t="shared" si="3"/>
        <v>1.5625E-2</v>
      </c>
      <c r="N12" s="65">
        <f t="shared" si="0"/>
        <v>0</v>
      </c>
      <c r="O12" s="65">
        <f t="shared" si="1"/>
        <v>1</v>
      </c>
      <c r="P12" s="65">
        <f t="shared" si="2"/>
        <v>1</v>
      </c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</row>
    <row r="13" spans="2:41">
      <c r="B13" s="65"/>
      <c r="C13" s="65"/>
      <c r="D13" s="65"/>
      <c r="E13" s="65"/>
      <c r="F13" s="65"/>
      <c r="G13" s="75"/>
      <c r="H13" s="75"/>
      <c r="I13" s="75"/>
      <c r="J13" s="75"/>
      <c r="K13" s="65">
        <v>6</v>
      </c>
      <c r="L13" s="65">
        <f t="shared" si="4"/>
        <v>0</v>
      </c>
      <c r="M13" s="65">
        <f t="shared" si="3"/>
        <v>7.8125E-3</v>
      </c>
      <c r="N13" s="65">
        <f t="shared" si="0"/>
        <v>0</v>
      </c>
      <c r="O13" s="65">
        <f t="shared" si="1"/>
        <v>1</v>
      </c>
      <c r="P13" s="65">
        <f t="shared" si="2"/>
        <v>1</v>
      </c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</row>
    <row r="14" spans="2:41">
      <c r="B14" s="65"/>
      <c r="C14" s="65"/>
      <c r="D14" s="65"/>
      <c r="E14" s="65"/>
      <c r="F14" s="65"/>
      <c r="G14" s="75"/>
      <c r="H14" s="75"/>
      <c r="I14" s="75"/>
      <c r="J14" s="75"/>
      <c r="K14" s="65">
        <v>7</v>
      </c>
      <c r="L14" s="65">
        <f t="shared" si="4"/>
        <v>0</v>
      </c>
      <c r="M14" s="65">
        <f t="shared" si="3"/>
        <v>3.90625E-3</v>
      </c>
      <c r="N14" s="65">
        <f t="shared" si="0"/>
        <v>0</v>
      </c>
      <c r="O14" s="65">
        <f t="shared" si="1"/>
        <v>1</v>
      </c>
      <c r="P14" s="65">
        <f t="shared" si="2"/>
        <v>1</v>
      </c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</row>
    <row r="15" spans="2:41">
      <c r="B15" s="65"/>
      <c r="C15" s="65"/>
      <c r="D15" s="65"/>
      <c r="E15" s="65"/>
      <c r="F15" s="65"/>
      <c r="G15" s="75"/>
      <c r="H15" s="75"/>
      <c r="I15" s="75"/>
      <c r="J15" s="75"/>
      <c r="K15" s="65">
        <v>8</v>
      </c>
      <c r="L15" s="65">
        <f t="shared" si="4"/>
        <v>0</v>
      </c>
      <c r="M15" s="65">
        <f t="shared" si="3"/>
        <v>1.953125E-3</v>
      </c>
      <c r="N15" s="65">
        <f t="shared" si="0"/>
        <v>0</v>
      </c>
      <c r="O15" s="65">
        <f t="shared" si="1"/>
        <v>1</v>
      </c>
      <c r="P15" s="65">
        <f t="shared" si="2"/>
        <v>1</v>
      </c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65"/>
      <c r="AO15" s="65"/>
    </row>
    <row r="16" spans="2:41">
      <c r="B16" s="65"/>
      <c r="C16" s="65"/>
      <c r="D16" s="65"/>
      <c r="E16" s="65"/>
      <c r="F16" s="65"/>
      <c r="G16" s="75"/>
      <c r="H16" s="75"/>
      <c r="I16" s="75"/>
      <c r="J16" s="75"/>
      <c r="K16" s="65">
        <v>9</v>
      </c>
      <c r="L16" s="65">
        <f t="shared" si="4"/>
        <v>0</v>
      </c>
      <c r="M16" s="65">
        <f t="shared" si="3"/>
        <v>9.765625E-4</v>
      </c>
      <c r="N16" s="65">
        <f t="shared" si="0"/>
        <v>0</v>
      </c>
      <c r="O16" s="65">
        <f t="shared" si="1"/>
        <v>1</v>
      </c>
      <c r="P16" s="65">
        <f t="shared" si="2"/>
        <v>1</v>
      </c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</row>
    <row r="17" spans="1:41">
      <c r="B17" s="65"/>
      <c r="C17" s="65"/>
      <c r="D17" s="65"/>
      <c r="E17" s="65"/>
      <c r="F17" s="65"/>
      <c r="G17" s="75"/>
      <c r="H17" s="75"/>
      <c r="I17" s="75"/>
      <c r="J17" s="75"/>
      <c r="K17" s="65">
        <v>10</v>
      </c>
      <c r="L17" s="65">
        <f t="shared" si="4"/>
        <v>0</v>
      </c>
      <c r="M17" s="65">
        <f t="shared" si="3"/>
        <v>4.8828125E-4</v>
      </c>
      <c r="N17" s="65">
        <f t="shared" si="0"/>
        <v>0</v>
      </c>
      <c r="O17" s="65">
        <f t="shared" si="1"/>
        <v>1</v>
      </c>
      <c r="P17" s="65">
        <f t="shared" si="2"/>
        <v>1</v>
      </c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</row>
    <row r="18" spans="1:41">
      <c r="B18" s="66"/>
      <c r="C18" s="66"/>
      <c r="D18" s="66"/>
      <c r="E18" s="66"/>
      <c r="F18" s="66"/>
      <c r="G18" s="75"/>
      <c r="H18" s="75"/>
      <c r="I18" s="75"/>
      <c r="J18" s="75"/>
      <c r="K18" s="65">
        <v>11</v>
      </c>
      <c r="L18" s="65">
        <f t="shared" si="4"/>
        <v>0</v>
      </c>
      <c r="M18" s="65">
        <f t="shared" si="3"/>
        <v>2.44140625E-4</v>
      </c>
      <c r="N18" s="65">
        <f t="shared" si="0"/>
        <v>0</v>
      </c>
      <c r="O18" s="65">
        <f t="shared" si="1"/>
        <v>1</v>
      </c>
      <c r="P18" s="65">
        <f t="shared" si="2"/>
        <v>1</v>
      </c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</row>
    <row r="19" spans="1:41">
      <c r="B19" s="67"/>
      <c r="C19" s="66"/>
      <c r="D19" s="66"/>
      <c r="E19" s="66"/>
      <c r="F19" s="67"/>
      <c r="G19" s="75"/>
      <c r="H19" s="75"/>
      <c r="I19" s="75"/>
      <c r="J19" s="75"/>
      <c r="K19" s="65">
        <v>12</v>
      </c>
      <c r="L19" s="65">
        <f t="shared" si="4"/>
        <v>0</v>
      </c>
      <c r="M19" s="65">
        <f t="shared" si="3"/>
        <v>1.220703125E-4</v>
      </c>
      <c r="N19" s="65">
        <f t="shared" si="0"/>
        <v>0</v>
      </c>
      <c r="O19" s="65">
        <f t="shared" si="1"/>
        <v>1</v>
      </c>
      <c r="P19" s="65">
        <f t="shared" si="2"/>
        <v>1</v>
      </c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5"/>
      <c r="AK19" s="65"/>
      <c r="AL19" s="65"/>
      <c r="AM19" s="65"/>
      <c r="AN19" s="65"/>
      <c r="AO19" s="65"/>
    </row>
    <row r="20" spans="1:41">
      <c r="A20" s="115"/>
      <c r="B20" s="115"/>
      <c r="C20" s="115"/>
      <c r="D20" s="115"/>
      <c r="E20" s="115"/>
      <c r="F20" s="115"/>
      <c r="G20" s="115"/>
      <c r="H20" s="115"/>
      <c r="I20" s="115"/>
      <c r="J20" s="65"/>
      <c r="K20" s="65">
        <v>13</v>
      </c>
      <c r="L20" s="65">
        <f t="shared" si="4"/>
        <v>0</v>
      </c>
      <c r="M20" s="65">
        <f t="shared" si="3"/>
        <v>6.103515625E-5</v>
      </c>
      <c r="N20" s="65">
        <f t="shared" si="0"/>
        <v>0</v>
      </c>
      <c r="O20" s="65">
        <f t="shared" si="1"/>
        <v>1</v>
      </c>
      <c r="P20" s="65">
        <f t="shared" si="2"/>
        <v>1</v>
      </c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65"/>
    </row>
    <row r="21" spans="1:41">
      <c r="A21" s="115"/>
      <c r="B21" s="115"/>
      <c r="C21" s="115"/>
      <c r="D21" s="115"/>
      <c r="E21" s="115"/>
      <c r="F21" s="115"/>
      <c r="G21" s="115"/>
      <c r="H21" s="115"/>
      <c r="I21" s="115"/>
      <c r="J21" s="65"/>
      <c r="K21" s="65">
        <v>14</v>
      </c>
      <c r="L21" s="65">
        <f t="shared" si="4"/>
        <v>0</v>
      </c>
      <c r="M21" s="65">
        <f t="shared" si="3"/>
        <v>3.0517578125E-5</v>
      </c>
      <c r="N21" s="65">
        <f t="shared" si="0"/>
        <v>0</v>
      </c>
      <c r="O21" s="65">
        <f t="shared" si="1"/>
        <v>1</v>
      </c>
      <c r="P21" s="65">
        <f t="shared" si="2"/>
        <v>1</v>
      </c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5"/>
      <c r="AK21" s="65"/>
      <c r="AL21" s="65"/>
      <c r="AM21" s="65"/>
      <c r="AN21" s="65"/>
      <c r="AO21" s="65"/>
    </row>
    <row r="22" spans="1:41">
      <c r="A22" s="115"/>
      <c r="B22" s="115"/>
      <c r="C22" s="115"/>
      <c r="D22" s="115"/>
      <c r="E22" s="115"/>
      <c r="F22" s="115"/>
      <c r="G22" s="115"/>
      <c r="H22" s="115"/>
      <c r="I22" s="115"/>
      <c r="J22" s="65"/>
      <c r="K22" s="65">
        <v>15</v>
      </c>
      <c r="L22" s="65">
        <f t="shared" si="4"/>
        <v>0</v>
      </c>
      <c r="M22" s="65">
        <f t="shared" si="3"/>
        <v>1.52587890625E-5</v>
      </c>
      <c r="N22" s="65">
        <f t="shared" si="0"/>
        <v>0</v>
      </c>
      <c r="O22" s="65">
        <f t="shared" si="1"/>
        <v>1</v>
      </c>
      <c r="P22" s="65">
        <f t="shared" si="2"/>
        <v>1</v>
      </c>
      <c r="Q22" s="65"/>
      <c r="R22" s="68" t="s">
        <v>18</v>
      </c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65"/>
      <c r="AM22" s="65"/>
      <c r="AN22" s="65"/>
      <c r="AO22" s="65"/>
    </row>
    <row r="23" spans="1:41">
      <c r="A23" s="115"/>
      <c r="B23" s="115"/>
      <c r="C23" s="115"/>
      <c r="D23" s="115"/>
      <c r="E23" s="115"/>
      <c r="F23" s="115"/>
      <c r="G23" s="115"/>
      <c r="H23" s="115"/>
      <c r="I23" s="115"/>
      <c r="J23" s="65"/>
      <c r="K23" s="65">
        <v>16</v>
      </c>
      <c r="L23" s="65">
        <f t="shared" si="4"/>
        <v>0</v>
      </c>
      <c r="M23" s="65">
        <f t="shared" si="3"/>
        <v>7.62939453125E-6</v>
      </c>
      <c r="N23" s="65">
        <f t="shared" si="0"/>
        <v>0</v>
      </c>
      <c r="O23" s="65">
        <f t="shared" si="1"/>
        <v>1</v>
      </c>
      <c r="P23" s="65">
        <f t="shared" si="2"/>
        <v>1</v>
      </c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</row>
    <row r="24" spans="1:41">
      <c r="A24" s="115"/>
      <c r="B24" s="115"/>
      <c r="C24" s="115"/>
      <c r="D24" s="115"/>
      <c r="E24" s="115"/>
      <c r="F24" s="115"/>
      <c r="G24" s="115"/>
      <c r="H24" s="115"/>
      <c r="I24" s="115"/>
      <c r="J24" s="65"/>
      <c r="K24" s="65">
        <v>17</v>
      </c>
      <c r="L24" s="65">
        <f t="shared" si="4"/>
        <v>0</v>
      </c>
      <c r="M24" s="65">
        <f t="shared" si="3"/>
        <v>3.814697265625E-6</v>
      </c>
      <c r="N24" s="65">
        <f t="shared" si="0"/>
        <v>0</v>
      </c>
      <c r="O24" s="65">
        <f t="shared" si="1"/>
        <v>1</v>
      </c>
      <c r="P24" s="65">
        <f t="shared" si="2"/>
        <v>1</v>
      </c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5"/>
      <c r="AI24" s="65"/>
      <c r="AJ24" s="65"/>
      <c r="AK24" s="65"/>
      <c r="AL24" s="65"/>
      <c r="AM24" s="65"/>
      <c r="AN24" s="65"/>
      <c r="AO24" s="65"/>
    </row>
    <row r="25" spans="1:41">
      <c r="A25" s="115"/>
      <c r="B25" s="115"/>
      <c r="C25" s="115"/>
      <c r="D25" s="115"/>
      <c r="E25" s="115"/>
      <c r="F25" s="115"/>
      <c r="G25" s="115"/>
      <c r="H25" s="115"/>
      <c r="I25" s="115"/>
      <c r="J25" s="65"/>
      <c r="K25" s="65">
        <v>18</v>
      </c>
      <c r="L25" s="65">
        <f t="shared" si="4"/>
        <v>0</v>
      </c>
      <c r="M25" s="65">
        <f t="shared" si="3"/>
        <v>1.9073486328125E-6</v>
      </c>
      <c r="N25" s="65">
        <f t="shared" si="0"/>
        <v>0</v>
      </c>
      <c r="O25" s="65">
        <f t="shared" si="1"/>
        <v>1</v>
      </c>
      <c r="P25" s="65">
        <f t="shared" si="2"/>
        <v>1</v>
      </c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65"/>
      <c r="AO25" s="65"/>
    </row>
    <row r="26" spans="1:41">
      <c r="A26" s="115"/>
      <c r="B26" s="115"/>
      <c r="C26" s="115"/>
      <c r="D26" s="115"/>
      <c r="E26" s="115"/>
      <c r="F26" s="115"/>
      <c r="G26" s="115"/>
      <c r="H26" s="115"/>
      <c r="I26" s="115"/>
      <c r="J26" s="65"/>
      <c r="K26" s="65">
        <v>19</v>
      </c>
      <c r="L26" s="65">
        <f t="shared" si="4"/>
        <v>0</v>
      </c>
      <c r="M26" s="65">
        <f t="shared" si="3"/>
        <v>9.5367431640625E-7</v>
      </c>
      <c r="N26" s="65">
        <f t="shared" si="0"/>
        <v>0</v>
      </c>
      <c r="O26" s="65">
        <f t="shared" si="1"/>
        <v>1</v>
      </c>
      <c r="P26" s="65">
        <f t="shared" si="2"/>
        <v>1</v>
      </c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</row>
    <row r="27" spans="1:41">
      <c r="A27" s="115"/>
      <c r="B27" s="115"/>
      <c r="C27" s="115"/>
      <c r="D27" s="115"/>
      <c r="E27" s="115"/>
      <c r="F27" s="115"/>
      <c r="G27" s="115"/>
      <c r="H27" s="115"/>
      <c r="I27" s="115"/>
      <c r="J27" s="88"/>
      <c r="K27" s="65">
        <v>20</v>
      </c>
      <c r="L27" s="65">
        <f t="shared" si="4"/>
        <v>0</v>
      </c>
      <c r="M27" s="65">
        <f t="shared" si="3"/>
        <v>4.76837158203125E-7</v>
      </c>
      <c r="N27" s="65">
        <f t="shared" si="0"/>
        <v>0</v>
      </c>
      <c r="O27" s="65">
        <f t="shared" si="1"/>
        <v>1</v>
      </c>
      <c r="P27" s="65">
        <f t="shared" si="2"/>
        <v>1</v>
      </c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O27" s="65"/>
    </row>
    <row r="28" spans="1:41">
      <c r="A28" s="115"/>
      <c r="B28" s="115"/>
      <c r="C28" s="115"/>
      <c r="D28" s="115"/>
      <c r="E28" s="115"/>
      <c r="F28" s="115"/>
      <c r="G28" s="115"/>
      <c r="H28" s="115"/>
      <c r="I28" s="115"/>
      <c r="J28" s="88"/>
      <c r="K28" s="65">
        <v>21</v>
      </c>
      <c r="L28" s="65"/>
      <c r="M28" s="65">
        <f t="shared" si="3"/>
        <v>2.384185791015625E-7</v>
      </c>
      <c r="N28" s="65">
        <f t="shared" si="0"/>
        <v>0</v>
      </c>
      <c r="O28" s="65">
        <f t="shared" si="1"/>
        <v>1</v>
      </c>
      <c r="P28" s="65">
        <f t="shared" si="2"/>
        <v>1</v>
      </c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65"/>
    </row>
    <row r="29" spans="1:41">
      <c r="A29" s="115"/>
      <c r="B29" s="115"/>
      <c r="C29" s="115"/>
      <c r="D29" s="115"/>
      <c r="E29" s="115"/>
      <c r="F29" s="115"/>
      <c r="G29" s="115"/>
      <c r="H29" s="115"/>
      <c r="I29" s="115"/>
      <c r="J29" s="88"/>
      <c r="K29" s="65">
        <v>22</v>
      </c>
      <c r="L29" s="65"/>
      <c r="M29" s="65">
        <f t="shared" si="3"/>
        <v>1.1920928955078125E-7</v>
      </c>
      <c r="N29" s="65">
        <f t="shared" si="0"/>
        <v>0</v>
      </c>
      <c r="O29" s="65">
        <f t="shared" si="1"/>
        <v>1</v>
      </c>
      <c r="P29" s="65">
        <f t="shared" si="2"/>
        <v>1</v>
      </c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65"/>
      <c r="AO29" s="65"/>
    </row>
    <row r="30" spans="1:41">
      <c r="A30" s="115"/>
      <c r="B30" s="115"/>
      <c r="C30" s="115"/>
      <c r="D30" s="115"/>
      <c r="E30" s="115"/>
      <c r="F30" s="115"/>
      <c r="G30" s="115"/>
      <c r="H30" s="115"/>
      <c r="I30" s="115"/>
      <c r="J30" s="88"/>
      <c r="K30" s="65">
        <v>23</v>
      </c>
      <c r="L30" s="65"/>
      <c r="M30" s="65">
        <f t="shared" si="3"/>
        <v>5.9604644775390625E-8</v>
      </c>
      <c r="N30" s="65">
        <f t="shared" si="0"/>
        <v>0</v>
      </c>
      <c r="O30" s="65">
        <f t="shared" si="1"/>
        <v>1</v>
      </c>
      <c r="P30" s="65">
        <f t="shared" si="2"/>
        <v>1</v>
      </c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65"/>
      <c r="AI30" s="65"/>
      <c r="AJ30" s="65"/>
      <c r="AK30" s="65"/>
      <c r="AL30" s="65"/>
      <c r="AM30" s="65"/>
      <c r="AN30" s="65"/>
      <c r="AO30" s="65"/>
    </row>
    <row r="31" spans="1:41">
      <c r="A31" s="115"/>
      <c r="B31" s="115"/>
      <c r="C31" s="115"/>
      <c r="D31" s="115"/>
      <c r="E31" s="115"/>
      <c r="F31" s="115"/>
      <c r="G31" s="115"/>
      <c r="H31" s="115"/>
      <c r="I31" s="115"/>
      <c r="J31" s="88"/>
      <c r="K31" s="65">
        <v>24</v>
      </c>
      <c r="L31" s="65"/>
      <c r="M31" s="65">
        <f t="shared" si="3"/>
        <v>2.9802322387695312E-8</v>
      </c>
      <c r="N31" s="65">
        <f t="shared" si="0"/>
        <v>0</v>
      </c>
      <c r="O31" s="65">
        <f t="shared" si="1"/>
        <v>1</v>
      </c>
      <c r="P31" s="65">
        <f t="shared" si="2"/>
        <v>1</v>
      </c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65"/>
      <c r="AM31" s="65"/>
      <c r="AN31" s="65"/>
      <c r="AO31" s="65"/>
    </row>
    <row r="32" spans="1:41">
      <c r="A32" s="115"/>
      <c r="B32" s="115"/>
      <c r="C32" s="115"/>
      <c r="D32" s="115"/>
      <c r="E32" s="115"/>
      <c r="F32" s="115"/>
      <c r="G32" s="115"/>
      <c r="H32" s="115"/>
      <c r="I32" s="115"/>
      <c r="J32" s="88"/>
      <c r="K32" s="65">
        <v>25</v>
      </c>
      <c r="L32" s="65"/>
      <c r="M32" s="65">
        <f t="shared" si="3"/>
        <v>1.4901161193847656E-8</v>
      </c>
      <c r="N32" s="65">
        <f t="shared" si="0"/>
        <v>0</v>
      </c>
      <c r="O32" s="65">
        <f t="shared" si="1"/>
        <v>1</v>
      </c>
      <c r="P32" s="65">
        <f t="shared" si="2"/>
        <v>1</v>
      </c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65"/>
      <c r="AL32" s="65"/>
      <c r="AM32" s="65"/>
      <c r="AN32" s="65"/>
      <c r="AO32" s="65"/>
    </row>
    <row r="33" spans="1:41">
      <c r="A33" s="115"/>
      <c r="B33" s="115"/>
      <c r="C33" s="115"/>
      <c r="D33" s="115"/>
      <c r="E33" s="115"/>
      <c r="F33" s="115"/>
      <c r="G33" s="115"/>
      <c r="H33" s="115"/>
      <c r="I33" s="115"/>
      <c r="J33" s="88"/>
      <c r="K33" s="65">
        <v>26</v>
      </c>
      <c r="L33" s="65"/>
      <c r="M33" s="65">
        <f t="shared" si="3"/>
        <v>7.4505805969238281E-9</v>
      </c>
      <c r="N33" s="65">
        <f t="shared" si="0"/>
        <v>0</v>
      </c>
      <c r="O33" s="65">
        <f t="shared" si="1"/>
        <v>1</v>
      </c>
      <c r="P33" s="65">
        <f t="shared" si="2"/>
        <v>1</v>
      </c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65"/>
      <c r="AM33" s="65"/>
      <c r="AN33" s="65"/>
      <c r="AO33" s="65"/>
    </row>
    <row r="34" spans="1:41">
      <c r="A34" s="115"/>
      <c r="B34" s="115"/>
      <c r="C34" s="115"/>
      <c r="D34" s="115"/>
      <c r="E34" s="115"/>
      <c r="F34" s="115"/>
      <c r="G34" s="115"/>
      <c r="H34" s="115"/>
      <c r="I34" s="115"/>
      <c r="J34" s="88"/>
      <c r="K34" s="65">
        <v>27</v>
      </c>
      <c r="L34" s="65"/>
      <c r="M34" s="65">
        <f t="shared" si="3"/>
        <v>3.7252902984619141E-9</v>
      </c>
      <c r="N34" s="65">
        <f t="shared" si="0"/>
        <v>0</v>
      </c>
      <c r="O34" s="65">
        <f t="shared" si="1"/>
        <v>1</v>
      </c>
      <c r="P34" s="65">
        <f t="shared" si="2"/>
        <v>1</v>
      </c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</row>
    <row r="35" spans="1:41">
      <c r="A35" s="115"/>
      <c r="B35" s="115"/>
      <c r="C35" s="115"/>
      <c r="D35" s="115"/>
      <c r="E35" s="115"/>
      <c r="F35" s="115"/>
      <c r="G35" s="115"/>
      <c r="H35" s="115"/>
      <c r="I35" s="115"/>
      <c r="J35" s="88"/>
      <c r="K35" s="65">
        <v>28</v>
      </c>
      <c r="L35" s="65"/>
      <c r="M35" s="65">
        <f t="shared" si="3"/>
        <v>1.862645149230957E-9</v>
      </c>
      <c r="N35" s="65">
        <f t="shared" si="0"/>
        <v>0</v>
      </c>
      <c r="O35" s="65">
        <f t="shared" si="1"/>
        <v>1</v>
      </c>
      <c r="P35" s="65">
        <f t="shared" si="2"/>
        <v>1</v>
      </c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</row>
    <row r="36" spans="1:41">
      <c r="A36" s="115"/>
      <c r="B36" s="115"/>
      <c r="C36" s="115"/>
      <c r="D36" s="115"/>
      <c r="E36" s="115"/>
      <c r="F36" s="115"/>
      <c r="G36" s="115"/>
      <c r="H36" s="115"/>
      <c r="I36" s="115"/>
      <c r="J36" s="88"/>
      <c r="K36" s="65">
        <v>29</v>
      </c>
      <c r="L36" s="65"/>
      <c r="M36" s="65">
        <f t="shared" si="3"/>
        <v>9.3132257461547852E-10</v>
      </c>
      <c r="N36" s="65">
        <f t="shared" si="0"/>
        <v>0</v>
      </c>
      <c r="O36" s="65">
        <f t="shared" si="1"/>
        <v>1</v>
      </c>
      <c r="P36" s="65">
        <f t="shared" si="2"/>
        <v>1</v>
      </c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  <c r="AM36" s="65"/>
      <c r="AN36" s="65"/>
      <c r="AO36" s="65"/>
    </row>
    <row r="37" spans="1:41">
      <c r="A37" s="115"/>
      <c r="B37" s="115"/>
      <c r="C37" s="115"/>
      <c r="D37" s="115"/>
      <c r="E37" s="115"/>
      <c r="F37" s="115"/>
      <c r="G37" s="115"/>
      <c r="H37" s="115"/>
      <c r="I37" s="115"/>
      <c r="J37" s="88"/>
      <c r="K37" s="65">
        <v>30</v>
      </c>
      <c r="L37" s="65"/>
      <c r="M37" s="65">
        <f t="shared" si="3"/>
        <v>4.6566128730773926E-10</v>
      </c>
      <c r="N37" s="65">
        <f t="shared" si="0"/>
        <v>0</v>
      </c>
      <c r="O37" s="65">
        <f t="shared" si="1"/>
        <v>1</v>
      </c>
      <c r="P37" s="65">
        <f t="shared" si="2"/>
        <v>1</v>
      </c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  <c r="AM37" s="65"/>
      <c r="AN37" s="65"/>
      <c r="AO37" s="65"/>
    </row>
    <row r="38" spans="1:41">
      <c r="A38" s="115"/>
      <c r="B38" s="115"/>
      <c r="C38" s="115"/>
      <c r="D38" s="115"/>
      <c r="E38" s="115"/>
      <c r="F38" s="115"/>
      <c r="G38" s="115"/>
      <c r="H38" s="115"/>
      <c r="I38" s="115"/>
      <c r="J38" s="88"/>
      <c r="K38" s="65">
        <v>31</v>
      </c>
      <c r="L38" s="65"/>
      <c r="M38" s="65">
        <f t="shared" si="3"/>
        <v>2.3283064365386963E-10</v>
      </c>
      <c r="N38" s="65">
        <f t="shared" si="0"/>
        <v>0</v>
      </c>
      <c r="O38" s="65">
        <f t="shared" si="1"/>
        <v>1</v>
      </c>
      <c r="P38" s="65">
        <f t="shared" si="2"/>
        <v>1</v>
      </c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5"/>
      <c r="AL38" s="65"/>
      <c r="AM38" s="65"/>
      <c r="AN38" s="65"/>
      <c r="AO38" s="65"/>
    </row>
    <row r="39" spans="1:41">
      <c r="A39" s="115"/>
      <c r="B39" s="115"/>
      <c r="C39" s="115"/>
      <c r="D39" s="115"/>
      <c r="E39" s="115"/>
      <c r="F39" s="115"/>
      <c r="G39" s="115"/>
      <c r="H39" s="115"/>
      <c r="I39" s="115"/>
      <c r="J39" s="88"/>
      <c r="K39" s="65">
        <v>32</v>
      </c>
      <c r="L39" s="65"/>
      <c r="M39" s="65">
        <f t="shared" si="3"/>
        <v>1.1641532182693481E-10</v>
      </c>
      <c r="N39" s="65">
        <f t="shared" si="0"/>
        <v>0</v>
      </c>
      <c r="O39" s="65">
        <f t="shared" si="1"/>
        <v>1</v>
      </c>
      <c r="P39" s="65">
        <f t="shared" si="2"/>
        <v>1</v>
      </c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J39" s="65"/>
      <c r="AK39" s="65"/>
      <c r="AL39" s="65"/>
      <c r="AM39" s="65"/>
      <c r="AN39" s="65"/>
      <c r="AO39" s="65"/>
    </row>
    <row r="40" spans="1:41">
      <c r="A40" s="115"/>
      <c r="B40" s="115"/>
      <c r="C40" s="115"/>
      <c r="D40" s="115"/>
      <c r="E40" s="115"/>
      <c r="F40" s="115"/>
      <c r="G40" s="115"/>
      <c r="H40" s="115"/>
      <c r="I40" s="115"/>
      <c r="J40" s="88"/>
      <c r="K40" s="65">
        <v>33</v>
      </c>
      <c r="L40" s="65"/>
      <c r="M40" s="65">
        <f t="shared" si="3"/>
        <v>5.8207660913467407E-11</v>
      </c>
      <c r="N40" s="65">
        <f t="shared" si="0"/>
        <v>0</v>
      </c>
      <c r="O40" s="65">
        <f t="shared" si="1"/>
        <v>1</v>
      </c>
      <c r="P40" s="65">
        <f t="shared" si="2"/>
        <v>1</v>
      </c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  <c r="AM40" s="65"/>
      <c r="AN40" s="65"/>
      <c r="AO40" s="65"/>
    </row>
    <row r="41" spans="1:41">
      <c r="A41" s="115"/>
      <c r="B41" s="115"/>
      <c r="C41" s="115"/>
      <c r="D41" s="115"/>
      <c r="E41" s="115"/>
      <c r="F41" s="115"/>
      <c r="G41" s="115"/>
      <c r="H41" s="115"/>
      <c r="I41" s="115"/>
      <c r="J41" s="89"/>
      <c r="K41" s="65">
        <v>34</v>
      </c>
      <c r="L41" s="65"/>
      <c r="M41" s="65">
        <f t="shared" si="3"/>
        <v>2.9103830456733704E-11</v>
      </c>
      <c r="N41" s="65">
        <f t="shared" si="0"/>
        <v>0</v>
      </c>
      <c r="O41" s="65">
        <f t="shared" si="1"/>
        <v>1</v>
      </c>
      <c r="P41" s="65">
        <f t="shared" si="2"/>
        <v>1</v>
      </c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5"/>
    </row>
    <row r="42" spans="1:41">
      <c r="A42" s="115"/>
      <c r="B42" s="115"/>
      <c r="C42" s="115"/>
      <c r="D42" s="115"/>
      <c r="E42" s="115"/>
      <c r="F42" s="115"/>
      <c r="G42" s="115"/>
      <c r="H42" s="115"/>
      <c r="I42" s="115"/>
      <c r="J42" s="88"/>
      <c r="K42" s="65">
        <v>35</v>
      </c>
      <c r="L42" s="65"/>
      <c r="M42" s="65">
        <f t="shared" si="3"/>
        <v>1.4551915228366852E-11</v>
      </c>
      <c r="N42" s="65">
        <f t="shared" si="0"/>
        <v>0</v>
      </c>
      <c r="O42" s="65">
        <f t="shared" si="1"/>
        <v>1</v>
      </c>
      <c r="P42" s="65">
        <f t="shared" si="2"/>
        <v>1</v>
      </c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5"/>
      <c r="AI42" s="65"/>
      <c r="AJ42" s="65"/>
      <c r="AK42" s="65"/>
      <c r="AL42" s="65"/>
      <c r="AM42" s="65"/>
      <c r="AN42" s="65"/>
      <c r="AO42" s="65"/>
    </row>
    <row r="43" spans="1:41">
      <c r="A43" s="115"/>
      <c r="B43" s="115"/>
      <c r="C43" s="115"/>
      <c r="D43" s="115"/>
      <c r="E43" s="115"/>
      <c r="F43" s="115"/>
      <c r="G43" s="115"/>
      <c r="H43" s="115"/>
      <c r="I43" s="115"/>
      <c r="J43" s="88"/>
      <c r="K43" s="65">
        <v>36</v>
      </c>
      <c r="L43" s="65"/>
      <c r="M43" s="65">
        <f t="shared" si="3"/>
        <v>7.2759576141834259E-12</v>
      </c>
      <c r="N43" s="65">
        <f t="shared" si="0"/>
        <v>0</v>
      </c>
      <c r="O43" s="65">
        <f t="shared" si="1"/>
        <v>1</v>
      </c>
      <c r="P43" s="65">
        <f t="shared" si="2"/>
        <v>1</v>
      </c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  <c r="AM43" s="65"/>
      <c r="AN43" s="65"/>
      <c r="AO43" s="65"/>
    </row>
    <row r="44" spans="1:41">
      <c r="A44" s="115"/>
      <c r="B44" s="115"/>
      <c r="C44" s="115"/>
      <c r="D44" s="115"/>
      <c r="E44" s="115"/>
      <c r="F44" s="115"/>
      <c r="G44" s="115"/>
      <c r="H44" s="115"/>
      <c r="I44" s="115"/>
      <c r="J44" s="88"/>
      <c r="K44" s="65">
        <v>37</v>
      </c>
      <c r="L44" s="65"/>
      <c r="M44" s="65">
        <f t="shared" si="3"/>
        <v>3.637978807091713E-12</v>
      </c>
      <c r="N44" s="65">
        <f t="shared" si="0"/>
        <v>0</v>
      </c>
      <c r="O44" s="65">
        <f t="shared" si="1"/>
        <v>1</v>
      </c>
      <c r="P44" s="65">
        <f t="shared" si="2"/>
        <v>1</v>
      </c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</row>
    <row r="45" spans="1:41">
      <c r="A45" s="115"/>
      <c r="B45" s="115"/>
      <c r="C45" s="115"/>
      <c r="D45" s="115"/>
      <c r="E45" s="115"/>
      <c r="F45" s="115"/>
      <c r="G45" s="115"/>
      <c r="H45" s="115"/>
      <c r="I45" s="115"/>
      <c r="J45" s="88"/>
      <c r="K45" s="65">
        <v>38</v>
      </c>
      <c r="L45" s="65"/>
      <c r="M45" s="65">
        <f t="shared" si="3"/>
        <v>1.8189894035458565E-12</v>
      </c>
      <c r="N45" s="65">
        <f t="shared" si="0"/>
        <v>0</v>
      </c>
      <c r="O45" s="65">
        <f t="shared" si="1"/>
        <v>1</v>
      </c>
      <c r="P45" s="65">
        <f t="shared" si="2"/>
        <v>1</v>
      </c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65"/>
      <c r="AI45" s="65"/>
      <c r="AJ45" s="65"/>
      <c r="AK45" s="65"/>
      <c r="AL45" s="65"/>
      <c r="AM45" s="65"/>
      <c r="AN45" s="65"/>
      <c r="AO45" s="65"/>
    </row>
    <row r="46" spans="1:41">
      <c r="A46" s="115"/>
      <c r="B46" s="115"/>
      <c r="C46" s="115"/>
      <c r="D46" s="115"/>
      <c r="E46" s="115"/>
      <c r="F46" s="115"/>
      <c r="G46" s="115"/>
      <c r="H46" s="115"/>
      <c r="I46" s="115"/>
      <c r="J46" s="88"/>
      <c r="K46" s="65">
        <v>39</v>
      </c>
      <c r="L46" s="65"/>
      <c r="M46" s="65">
        <f t="shared" si="3"/>
        <v>9.0949470177292824E-13</v>
      </c>
      <c r="N46" s="65">
        <f t="shared" si="0"/>
        <v>0</v>
      </c>
      <c r="O46" s="65">
        <f t="shared" si="1"/>
        <v>1</v>
      </c>
      <c r="P46" s="65">
        <f t="shared" si="2"/>
        <v>1</v>
      </c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5"/>
      <c r="AH46" s="65"/>
      <c r="AI46" s="65"/>
      <c r="AJ46" s="65"/>
      <c r="AK46" s="65"/>
      <c r="AL46" s="65"/>
      <c r="AM46" s="65"/>
      <c r="AN46" s="65"/>
      <c r="AO46" s="65"/>
    </row>
    <row r="47" spans="1:41">
      <c r="A47" s="115"/>
      <c r="B47" s="115"/>
      <c r="C47" s="115"/>
      <c r="D47" s="115"/>
      <c r="E47" s="115"/>
      <c r="F47" s="115"/>
      <c r="G47" s="115"/>
      <c r="H47" s="115"/>
      <c r="I47" s="115"/>
      <c r="J47" s="88"/>
      <c r="K47" s="65">
        <v>40</v>
      </c>
      <c r="L47" s="65"/>
      <c r="M47" s="65">
        <f t="shared" si="3"/>
        <v>4.5474735088646412E-13</v>
      </c>
      <c r="N47" s="65">
        <f t="shared" si="0"/>
        <v>0</v>
      </c>
      <c r="O47" s="65">
        <f t="shared" si="1"/>
        <v>1</v>
      </c>
      <c r="P47" s="65">
        <f t="shared" si="2"/>
        <v>1</v>
      </c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5"/>
      <c r="AG47" s="65"/>
      <c r="AH47" s="65"/>
      <c r="AI47" s="65"/>
      <c r="AJ47" s="65"/>
      <c r="AK47" s="65"/>
      <c r="AL47" s="65"/>
      <c r="AM47" s="65"/>
      <c r="AN47" s="65"/>
      <c r="AO47" s="65"/>
    </row>
    <row r="48" spans="1:41">
      <c r="A48" s="115"/>
      <c r="B48" s="115"/>
      <c r="C48" s="115"/>
      <c r="D48" s="115"/>
      <c r="E48" s="115"/>
      <c r="F48" s="115"/>
      <c r="G48" s="115"/>
      <c r="H48" s="115"/>
      <c r="I48" s="115"/>
      <c r="J48" s="88"/>
      <c r="K48" s="65"/>
      <c r="L48" s="65"/>
      <c r="M48" s="65"/>
      <c r="N48" s="65"/>
      <c r="O48" s="65">
        <f t="shared" si="1"/>
        <v>1</v>
      </c>
      <c r="P48" s="65">
        <f t="shared" si="2"/>
        <v>1</v>
      </c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  <c r="AC48" s="65"/>
      <c r="AD48" s="65"/>
      <c r="AE48" s="65"/>
      <c r="AF48" s="65"/>
      <c r="AG48" s="65"/>
      <c r="AH48" s="65"/>
      <c r="AI48" s="65"/>
      <c r="AJ48" s="65"/>
      <c r="AK48" s="65"/>
      <c r="AL48" s="65"/>
      <c r="AM48" s="65"/>
      <c r="AN48" s="65"/>
      <c r="AO48" s="65"/>
    </row>
    <row r="49" spans="1:41">
      <c r="A49" s="115"/>
      <c r="B49" s="115"/>
      <c r="C49" s="115"/>
      <c r="D49" s="115"/>
      <c r="E49" s="115"/>
      <c r="F49" s="115"/>
      <c r="G49" s="115"/>
      <c r="H49" s="115"/>
      <c r="I49" s="115"/>
      <c r="J49" s="88"/>
      <c r="K49" s="65"/>
      <c r="L49" s="65"/>
      <c r="M49" s="65"/>
      <c r="N49" s="65"/>
      <c r="O49" s="65">
        <f t="shared" si="1"/>
        <v>1</v>
      </c>
      <c r="P49" s="65">
        <f t="shared" si="2"/>
        <v>1</v>
      </c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5"/>
      <c r="AC49" s="65"/>
      <c r="AD49" s="65"/>
      <c r="AE49" s="65"/>
      <c r="AF49" s="65"/>
      <c r="AG49" s="65"/>
      <c r="AH49" s="65"/>
      <c r="AI49" s="65"/>
      <c r="AJ49" s="65"/>
      <c r="AK49" s="65"/>
      <c r="AL49" s="65"/>
      <c r="AM49" s="65"/>
      <c r="AN49" s="65"/>
      <c r="AO49" s="65"/>
    </row>
    <row r="50" spans="1:41">
      <c r="A50" s="115"/>
      <c r="B50" s="115"/>
      <c r="C50" s="115"/>
      <c r="D50" s="115"/>
      <c r="E50" s="115"/>
      <c r="F50" s="115"/>
      <c r="G50" s="115"/>
      <c r="H50" s="115"/>
      <c r="I50" s="115"/>
      <c r="J50" s="88"/>
      <c r="K50" s="65"/>
      <c r="L50" s="65"/>
      <c r="M50" s="65"/>
      <c r="N50" s="65"/>
      <c r="O50" s="65">
        <f t="shared" si="1"/>
        <v>1</v>
      </c>
      <c r="P50" s="65">
        <f t="shared" si="2"/>
        <v>1</v>
      </c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65"/>
      <c r="AG50" s="65"/>
      <c r="AH50" s="65"/>
      <c r="AI50" s="65"/>
      <c r="AJ50" s="65"/>
      <c r="AK50" s="65"/>
      <c r="AL50" s="65"/>
      <c r="AM50" s="65"/>
      <c r="AN50" s="65"/>
      <c r="AO50" s="65"/>
    </row>
    <row r="51" spans="1:41">
      <c r="A51" s="115"/>
      <c r="B51" s="115"/>
      <c r="C51" s="115"/>
      <c r="D51" s="115"/>
      <c r="E51" s="115"/>
      <c r="F51" s="115"/>
      <c r="G51" s="115"/>
      <c r="H51" s="115"/>
      <c r="I51" s="115"/>
      <c r="J51" s="88"/>
      <c r="K51" s="65"/>
      <c r="L51" s="65"/>
      <c r="M51" s="65"/>
      <c r="N51" s="65"/>
      <c r="O51" s="65">
        <f t="shared" si="1"/>
        <v>1</v>
      </c>
      <c r="P51" s="65">
        <f t="shared" si="2"/>
        <v>1</v>
      </c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5"/>
      <c r="AC51" s="65"/>
      <c r="AD51" s="65"/>
      <c r="AE51" s="65"/>
      <c r="AF51" s="65"/>
      <c r="AG51" s="65"/>
      <c r="AH51" s="65"/>
      <c r="AI51" s="65"/>
      <c r="AJ51" s="65"/>
      <c r="AK51" s="65"/>
      <c r="AL51" s="65"/>
      <c r="AM51" s="65"/>
      <c r="AN51" s="65"/>
      <c r="AO51" s="65"/>
    </row>
    <row r="52" spans="1:41">
      <c r="A52" s="115"/>
      <c r="B52" s="115"/>
      <c r="C52" s="115"/>
      <c r="D52" s="115"/>
      <c r="E52" s="115"/>
      <c r="F52" s="115"/>
      <c r="G52" s="115"/>
      <c r="H52" s="115"/>
      <c r="I52" s="115"/>
      <c r="J52" s="89"/>
      <c r="K52" s="65"/>
      <c r="L52" s="65"/>
      <c r="M52" s="65"/>
      <c r="N52" s="65"/>
      <c r="O52" s="65">
        <f t="shared" si="1"/>
        <v>1</v>
      </c>
      <c r="P52" s="65">
        <f t="shared" si="2"/>
        <v>1</v>
      </c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5"/>
      <c r="AC52" s="65"/>
      <c r="AD52" s="65"/>
      <c r="AE52" s="65"/>
      <c r="AF52" s="65"/>
      <c r="AG52" s="65"/>
      <c r="AH52" s="65"/>
      <c r="AI52" s="65"/>
      <c r="AJ52" s="65"/>
      <c r="AK52" s="65"/>
      <c r="AL52" s="65"/>
      <c r="AM52" s="65"/>
      <c r="AN52" s="65"/>
      <c r="AO52" s="65"/>
    </row>
    <row r="53" spans="1:41">
      <c r="A53" s="115"/>
      <c r="B53" s="115"/>
      <c r="C53" s="115"/>
      <c r="D53" s="115"/>
      <c r="E53" s="115"/>
      <c r="F53" s="115"/>
      <c r="G53" s="115"/>
      <c r="H53" s="115"/>
      <c r="I53" s="115"/>
      <c r="J53" s="88"/>
      <c r="K53" s="65"/>
      <c r="L53" s="65"/>
      <c r="M53" s="65"/>
      <c r="N53" s="65"/>
      <c r="O53" s="65">
        <f t="shared" si="1"/>
        <v>1</v>
      </c>
      <c r="P53" s="65">
        <f t="shared" si="2"/>
        <v>1</v>
      </c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65"/>
      <c r="AF53" s="65"/>
      <c r="AG53" s="65"/>
      <c r="AH53" s="65"/>
      <c r="AI53" s="65"/>
      <c r="AJ53" s="65"/>
      <c r="AK53" s="65"/>
      <c r="AL53" s="65"/>
      <c r="AM53" s="65"/>
      <c r="AN53" s="65"/>
      <c r="AO53" s="65"/>
    </row>
    <row r="54" spans="1:41">
      <c r="A54" s="115"/>
      <c r="B54" s="115"/>
      <c r="C54" s="115"/>
      <c r="D54" s="115"/>
      <c r="E54" s="115"/>
      <c r="F54" s="115"/>
      <c r="G54" s="115"/>
      <c r="H54" s="115"/>
      <c r="I54" s="115"/>
      <c r="J54" s="88"/>
      <c r="K54" s="65"/>
      <c r="L54" s="65"/>
      <c r="M54" s="65"/>
      <c r="N54" s="65"/>
      <c r="O54" s="65">
        <f t="shared" si="1"/>
        <v>1</v>
      </c>
      <c r="P54" s="65">
        <f t="shared" si="2"/>
        <v>1</v>
      </c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65"/>
      <c r="AH54" s="65"/>
      <c r="AI54" s="65"/>
      <c r="AJ54" s="65"/>
      <c r="AK54" s="65"/>
      <c r="AL54" s="65"/>
      <c r="AM54" s="65"/>
      <c r="AN54" s="65"/>
      <c r="AO54" s="65"/>
    </row>
    <row r="55" spans="1:41">
      <c r="A55" s="115"/>
      <c r="B55" s="115"/>
      <c r="C55" s="115"/>
      <c r="D55" s="115"/>
      <c r="E55" s="115"/>
      <c r="F55" s="115"/>
      <c r="G55" s="115"/>
      <c r="H55" s="115"/>
      <c r="I55" s="115"/>
      <c r="J55" s="88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  <c r="AB55" s="65"/>
      <c r="AC55" s="65"/>
      <c r="AD55" s="65"/>
      <c r="AE55" s="65"/>
      <c r="AF55" s="65"/>
      <c r="AG55" s="65"/>
      <c r="AH55" s="65"/>
      <c r="AI55" s="65"/>
      <c r="AJ55" s="65"/>
      <c r="AK55" s="65"/>
      <c r="AL55" s="65"/>
      <c r="AM55" s="65"/>
      <c r="AN55" s="65"/>
      <c r="AO55" s="65"/>
    </row>
    <row r="56" spans="1:41">
      <c r="A56" s="115"/>
      <c r="B56" s="115"/>
      <c r="C56" s="115"/>
      <c r="D56" s="115"/>
      <c r="E56" s="115"/>
      <c r="F56" s="115"/>
      <c r="G56" s="115"/>
      <c r="H56" s="115"/>
      <c r="I56" s="115"/>
      <c r="J56" s="88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/>
      <c r="AB56" s="65"/>
      <c r="AC56" s="65"/>
      <c r="AD56" s="65"/>
      <c r="AE56" s="65"/>
      <c r="AF56" s="65"/>
      <c r="AG56" s="65"/>
      <c r="AH56" s="65"/>
      <c r="AI56" s="65"/>
      <c r="AJ56" s="65"/>
      <c r="AK56" s="65"/>
      <c r="AL56" s="65"/>
      <c r="AM56" s="65"/>
      <c r="AN56" s="65"/>
      <c r="AO56" s="65"/>
    </row>
    <row r="57" spans="1:41">
      <c r="A57" s="115"/>
      <c r="B57" s="115"/>
      <c r="C57" s="115"/>
      <c r="D57" s="115"/>
      <c r="E57" s="115"/>
      <c r="F57" s="115"/>
      <c r="G57" s="115"/>
      <c r="H57" s="115"/>
      <c r="I57" s="115"/>
      <c r="J57" s="88"/>
      <c r="AB57" s="65"/>
      <c r="AC57" s="65"/>
      <c r="AD57" s="65"/>
      <c r="AE57" s="65"/>
      <c r="AF57" s="65"/>
      <c r="AG57" s="65"/>
      <c r="AH57" s="65"/>
      <c r="AI57" s="65"/>
      <c r="AJ57" s="65"/>
      <c r="AK57" s="65"/>
      <c r="AL57" s="65"/>
      <c r="AM57" s="65"/>
      <c r="AN57" s="65"/>
      <c r="AO57" s="65"/>
    </row>
    <row r="58" spans="1:41">
      <c r="A58" s="115"/>
      <c r="B58" s="115"/>
      <c r="C58" s="115"/>
      <c r="D58" s="115"/>
      <c r="E58" s="115"/>
      <c r="F58" s="115"/>
      <c r="G58" s="115"/>
      <c r="H58" s="115"/>
      <c r="I58" s="115"/>
      <c r="J58" s="88"/>
      <c r="AB58" s="68"/>
      <c r="AC58" s="65"/>
      <c r="AD58" s="65"/>
      <c r="AE58" s="65"/>
      <c r="AF58" s="65"/>
      <c r="AG58" s="65"/>
      <c r="AH58" s="65"/>
      <c r="AI58" s="65"/>
      <c r="AJ58" s="65"/>
      <c r="AK58" s="65"/>
      <c r="AL58" s="65"/>
      <c r="AM58" s="65"/>
      <c r="AN58" s="65"/>
      <c r="AO58" s="65"/>
    </row>
    <row r="59" spans="1:41">
      <c r="A59" s="115"/>
      <c r="B59" s="115"/>
      <c r="C59" s="115"/>
      <c r="D59" s="115"/>
      <c r="E59" s="115"/>
      <c r="F59" s="115"/>
      <c r="G59" s="115"/>
      <c r="H59" s="115"/>
      <c r="I59" s="115"/>
      <c r="J59" s="88"/>
      <c r="AB59" s="68"/>
      <c r="AC59" s="65"/>
      <c r="AD59" s="65"/>
      <c r="AE59" s="65"/>
      <c r="AF59" s="65"/>
      <c r="AG59" s="65"/>
      <c r="AH59" s="65"/>
      <c r="AI59" s="65"/>
      <c r="AJ59" s="65"/>
      <c r="AK59" s="65"/>
      <c r="AL59" s="65"/>
      <c r="AM59" s="65"/>
      <c r="AN59" s="65"/>
      <c r="AO59" s="65"/>
    </row>
    <row r="60" spans="1:41">
      <c r="A60" s="115"/>
      <c r="B60" s="115"/>
      <c r="C60" s="115"/>
      <c r="D60" s="115"/>
      <c r="E60" s="115"/>
      <c r="F60" s="115"/>
      <c r="G60" s="115"/>
      <c r="H60" s="115"/>
      <c r="I60" s="115"/>
      <c r="J60" s="88"/>
      <c r="AB60" s="65"/>
      <c r="AC60" s="65"/>
      <c r="AD60" s="65"/>
      <c r="AE60" s="65"/>
      <c r="AF60" s="68"/>
      <c r="AG60" s="65"/>
      <c r="AH60" s="72"/>
      <c r="AI60" s="65"/>
      <c r="AJ60" s="65"/>
      <c r="AK60" s="65"/>
      <c r="AL60" s="65"/>
      <c r="AM60" s="68"/>
      <c r="AN60" s="65"/>
      <c r="AO60" s="68"/>
    </row>
    <row r="61" spans="1:41">
      <c r="A61" s="115"/>
      <c r="B61" s="115"/>
      <c r="C61" s="115"/>
      <c r="D61" s="115"/>
      <c r="E61" s="115"/>
      <c r="F61" s="115"/>
      <c r="G61" s="115"/>
      <c r="H61" s="115"/>
      <c r="I61" s="115"/>
      <c r="J61" s="88"/>
      <c r="AB61" s="65"/>
      <c r="AC61" s="65"/>
      <c r="AD61" s="65"/>
      <c r="AE61" s="65"/>
      <c r="AF61" s="65"/>
      <c r="AG61" s="65"/>
      <c r="AH61" s="86"/>
      <c r="AI61" s="65"/>
      <c r="AJ61" s="65"/>
      <c r="AK61" s="65"/>
      <c r="AL61" s="65"/>
      <c r="AM61" s="65"/>
      <c r="AN61" s="65"/>
      <c r="AO61" s="65"/>
    </row>
    <row r="62" spans="1:41">
      <c r="A62" s="115"/>
      <c r="B62" s="115"/>
      <c r="C62" s="115"/>
      <c r="D62" s="115"/>
      <c r="E62" s="115"/>
      <c r="F62" s="115"/>
      <c r="G62" s="115"/>
      <c r="H62" s="115"/>
      <c r="I62" s="115"/>
      <c r="J62" s="88"/>
      <c r="AB62" s="68"/>
      <c r="AC62" s="65"/>
      <c r="AD62" s="65"/>
      <c r="AE62" s="65"/>
      <c r="AF62" s="65"/>
      <c r="AG62" s="65"/>
      <c r="AH62" s="65"/>
      <c r="AI62" s="80"/>
      <c r="AJ62" s="80"/>
      <c r="AK62" s="65"/>
      <c r="AL62" s="65"/>
      <c r="AM62" s="65"/>
      <c r="AN62" s="65"/>
      <c r="AO62" s="65"/>
    </row>
    <row r="63" spans="1:41">
      <c r="A63" s="115"/>
      <c r="B63" s="115"/>
      <c r="C63" s="115"/>
      <c r="D63" s="115"/>
      <c r="E63" s="115"/>
      <c r="F63" s="115"/>
      <c r="G63" s="115"/>
      <c r="H63" s="115"/>
      <c r="I63" s="115"/>
      <c r="J63" s="88"/>
      <c r="AB63" s="65"/>
      <c r="AC63" s="65"/>
      <c r="AD63" s="65"/>
      <c r="AE63" s="65"/>
      <c r="AF63" s="65"/>
      <c r="AG63" s="65"/>
      <c r="AH63" s="65"/>
      <c r="AI63" s="65"/>
      <c r="AJ63" s="65"/>
      <c r="AK63" s="65"/>
      <c r="AL63" s="65"/>
      <c r="AM63" s="65"/>
      <c r="AN63" s="65"/>
      <c r="AO63" s="65"/>
    </row>
    <row r="64" spans="1:41">
      <c r="A64" s="115"/>
      <c r="B64" s="115"/>
      <c r="C64" s="115"/>
      <c r="D64" s="115"/>
      <c r="E64" s="115"/>
      <c r="F64" s="115"/>
      <c r="G64" s="115"/>
      <c r="H64" s="115"/>
      <c r="I64" s="115"/>
      <c r="J64" s="88"/>
      <c r="AB64" s="65"/>
      <c r="AC64" s="65"/>
      <c r="AD64" s="65"/>
      <c r="AE64" s="65"/>
      <c r="AF64" s="65"/>
      <c r="AG64" s="65"/>
      <c r="AH64" s="65"/>
      <c r="AI64" s="65"/>
      <c r="AJ64" s="65"/>
      <c r="AK64" s="65"/>
      <c r="AL64" s="65"/>
      <c r="AM64" s="65"/>
      <c r="AN64" s="65"/>
      <c r="AO64" s="65"/>
    </row>
    <row r="65" spans="2:41">
      <c r="B65" s="100"/>
      <c r="C65" s="100"/>
      <c r="D65" s="100"/>
      <c r="E65" s="100"/>
      <c r="F65" s="100"/>
      <c r="G65" s="100"/>
      <c r="H65" s="100"/>
      <c r="I65" s="88"/>
      <c r="J65" s="88"/>
      <c r="AB65" s="65"/>
      <c r="AC65" s="65"/>
      <c r="AD65" s="65"/>
      <c r="AE65" s="65"/>
      <c r="AF65" s="65"/>
      <c r="AG65" s="65"/>
      <c r="AH65" s="65"/>
      <c r="AI65" s="65"/>
      <c r="AJ65" s="65"/>
      <c r="AK65" s="65"/>
      <c r="AL65" s="65"/>
      <c r="AM65" s="65"/>
      <c r="AN65" s="65"/>
      <c r="AO65" s="65"/>
    </row>
    <row r="66" spans="2:41">
      <c r="B66" s="100"/>
      <c r="C66" s="100"/>
      <c r="D66" s="100"/>
      <c r="E66" s="100"/>
      <c r="F66" s="100"/>
      <c r="G66" s="100"/>
      <c r="H66" s="100"/>
      <c r="I66" s="88"/>
      <c r="J66" s="88"/>
      <c r="AB66" s="65"/>
      <c r="AC66" s="65"/>
      <c r="AD66" s="65"/>
      <c r="AE66" s="65"/>
      <c r="AF66" s="65"/>
      <c r="AG66" s="65"/>
      <c r="AH66" s="65"/>
      <c r="AI66" s="65"/>
      <c r="AJ66" s="65"/>
      <c r="AK66" s="65"/>
      <c r="AL66" s="65"/>
      <c r="AM66" s="65"/>
      <c r="AN66" s="65"/>
      <c r="AO66" s="65"/>
    </row>
    <row r="67" spans="2:41">
      <c r="B67" s="100"/>
      <c r="C67" s="100"/>
      <c r="D67" s="100"/>
      <c r="E67" s="100"/>
      <c r="F67" s="100"/>
      <c r="G67" s="100"/>
      <c r="H67" s="100"/>
      <c r="I67" s="88"/>
      <c r="J67" s="88"/>
      <c r="AB67" s="65"/>
      <c r="AC67" s="65"/>
      <c r="AD67" s="65"/>
      <c r="AE67" s="65"/>
      <c r="AF67" s="65"/>
      <c r="AG67" s="65"/>
      <c r="AH67" s="65"/>
      <c r="AI67" s="65"/>
      <c r="AJ67" s="65"/>
      <c r="AK67" s="65"/>
      <c r="AL67" s="65"/>
      <c r="AM67" s="65"/>
      <c r="AN67" s="65"/>
      <c r="AO67" s="65"/>
    </row>
    <row r="68" spans="2:41">
      <c r="B68" s="100"/>
      <c r="C68" s="100"/>
      <c r="D68" s="100"/>
      <c r="E68" s="100"/>
      <c r="F68" s="100"/>
      <c r="G68" s="100"/>
      <c r="H68" s="100"/>
      <c r="I68" s="88"/>
      <c r="J68" s="88"/>
      <c r="AB68" s="65"/>
      <c r="AC68" s="65"/>
      <c r="AD68" s="65"/>
      <c r="AE68" s="65"/>
      <c r="AF68" s="65"/>
      <c r="AG68" s="65"/>
      <c r="AH68" s="65"/>
      <c r="AI68" s="65"/>
      <c r="AJ68" s="65"/>
      <c r="AK68" s="65"/>
      <c r="AL68" s="65"/>
      <c r="AM68" s="65"/>
      <c r="AN68" s="65"/>
      <c r="AO68" s="65"/>
    </row>
    <row r="69" spans="2:41">
      <c r="B69" s="100"/>
      <c r="C69" s="100"/>
      <c r="D69" s="100"/>
      <c r="E69" s="100"/>
      <c r="F69" s="100"/>
      <c r="G69" s="100"/>
      <c r="H69" s="100"/>
      <c r="I69" s="88"/>
      <c r="J69" s="88"/>
      <c r="AB69" s="65"/>
      <c r="AC69" s="65"/>
      <c r="AD69" s="65"/>
      <c r="AE69" s="65"/>
      <c r="AF69" s="65"/>
      <c r="AG69" s="65"/>
      <c r="AH69" s="65"/>
      <c r="AI69" s="65"/>
      <c r="AJ69" s="65"/>
      <c r="AK69" s="65"/>
      <c r="AL69" s="65"/>
      <c r="AM69" s="65"/>
      <c r="AN69" s="65"/>
      <c r="AO69" s="65"/>
    </row>
    <row r="70" spans="2:41">
      <c r="B70" s="100"/>
      <c r="C70" s="100"/>
      <c r="D70" s="100"/>
      <c r="E70" s="100"/>
      <c r="F70" s="100"/>
      <c r="G70" s="100"/>
      <c r="H70" s="100"/>
      <c r="I70" s="88"/>
      <c r="J70" s="88"/>
      <c r="AB70" s="65"/>
      <c r="AC70" s="65"/>
      <c r="AD70" s="65"/>
      <c r="AE70" s="65"/>
      <c r="AF70" s="65"/>
      <c r="AG70" s="65"/>
      <c r="AH70" s="65"/>
      <c r="AI70" s="65"/>
      <c r="AJ70" s="65"/>
      <c r="AK70" s="65"/>
      <c r="AL70" s="65"/>
      <c r="AM70" s="65"/>
      <c r="AN70" s="65"/>
      <c r="AO70" s="65"/>
    </row>
    <row r="71" spans="2:41">
      <c r="B71" s="100"/>
      <c r="C71" s="100"/>
      <c r="D71" s="100"/>
      <c r="E71" s="100"/>
      <c r="F71" s="100"/>
      <c r="G71" s="100"/>
      <c r="H71" s="100"/>
      <c r="I71" s="88"/>
      <c r="J71" s="88"/>
      <c r="AB71" s="65"/>
      <c r="AC71" s="65"/>
      <c r="AD71" s="65"/>
      <c r="AE71" s="65"/>
      <c r="AF71" s="65"/>
      <c r="AG71" s="65"/>
      <c r="AH71" s="65"/>
      <c r="AI71" s="65"/>
      <c r="AJ71" s="65"/>
      <c r="AK71" s="65"/>
      <c r="AL71" s="65"/>
      <c r="AM71" s="65"/>
      <c r="AN71" s="65"/>
      <c r="AO71" s="65"/>
    </row>
    <row r="72" spans="2:41">
      <c r="B72" s="100"/>
      <c r="C72" s="100"/>
      <c r="D72" s="100"/>
      <c r="E72" s="100"/>
      <c r="F72" s="100"/>
      <c r="G72" s="100"/>
      <c r="H72" s="100"/>
      <c r="I72" s="88"/>
      <c r="J72" s="88"/>
      <c r="AB72" s="65"/>
      <c r="AC72" s="65"/>
      <c r="AD72" s="65"/>
      <c r="AE72" s="65"/>
      <c r="AF72" s="65"/>
      <c r="AG72" s="65"/>
      <c r="AH72" s="65"/>
      <c r="AI72" s="65"/>
      <c r="AJ72" s="65"/>
      <c r="AK72" s="65"/>
      <c r="AL72" s="65"/>
      <c r="AM72" s="65"/>
      <c r="AN72" s="65"/>
      <c r="AO72" s="65"/>
    </row>
    <row r="73" spans="2:41">
      <c r="B73" s="100"/>
      <c r="C73" s="100"/>
      <c r="D73" s="100"/>
      <c r="E73" s="100"/>
      <c r="F73" s="100"/>
      <c r="G73" s="100"/>
      <c r="H73" s="100"/>
      <c r="I73" s="88"/>
      <c r="J73" s="88"/>
      <c r="AB73" s="65"/>
      <c r="AC73" s="65"/>
      <c r="AD73" s="65"/>
      <c r="AE73" s="65"/>
      <c r="AF73" s="65"/>
      <c r="AG73" s="65"/>
      <c r="AH73" s="65"/>
      <c r="AI73" s="65"/>
      <c r="AJ73" s="65"/>
      <c r="AK73" s="65"/>
      <c r="AL73" s="65"/>
      <c r="AM73" s="65"/>
      <c r="AN73" s="65"/>
      <c r="AO73" s="65"/>
    </row>
    <row r="74" spans="2:41">
      <c r="B74" s="100"/>
      <c r="C74" s="100"/>
      <c r="D74" s="100"/>
      <c r="E74" s="100"/>
      <c r="F74" s="100"/>
      <c r="G74" s="100"/>
      <c r="H74" s="100"/>
      <c r="I74" s="88"/>
      <c r="J74" s="89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5"/>
      <c r="Y74" s="65"/>
      <c r="Z74" s="65"/>
      <c r="AA74" s="65"/>
      <c r="AB74" s="65"/>
      <c r="AC74" s="65"/>
      <c r="AD74" s="65"/>
      <c r="AE74" s="65"/>
      <c r="AF74" s="65"/>
      <c r="AG74" s="65"/>
      <c r="AH74" s="65"/>
      <c r="AI74" s="65"/>
      <c r="AJ74" s="65"/>
      <c r="AK74" s="65"/>
      <c r="AL74" s="65"/>
      <c r="AM74" s="65"/>
      <c r="AN74" s="65"/>
      <c r="AO74" s="65"/>
    </row>
    <row r="75" spans="2:41">
      <c r="B75" s="106"/>
      <c r="C75" s="106"/>
      <c r="D75" s="106"/>
      <c r="E75" s="106"/>
      <c r="F75" s="107"/>
      <c r="G75" s="106"/>
      <c r="H75" s="106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5"/>
      <c r="Z75" s="65"/>
      <c r="AA75" s="65"/>
      <c r="AB75" s="65"/>
      <c r="AC75" s="65"/>
      <c r="AD75" s="65"/>
      <c r="AE75" s="65"/>
      <c r="AF75" s="65"/>
      <c r="AG75" s="65"/>
      <c r="AH75" s="65"/>
      <c r="AI75" s="65"/>
      <c r="AJ75" s="65"/>
      <c r="AK75" s="65"/>
      <c r="AL75" s="65"/>
      <c r="AM75" s="65"/>
      <c r="AN75" s="65"/>
      <c r="AO75" s="65"/>
    </row>
    <row r="76" spans="2:41">
      <c r="B76" s="106"/>
      <c r="C76" s="106"/>
      <c r="D76" s="106"/>
      <c r="E76" s="106"/>
      <c r="F76" s="106"/>
      <c r="G76" s="106"/>
      <c r="H76" s="106"/>
      <c r="I76" s="65"/>
      <c r="J76" s="65"/>
      <c r="K76" s="65"/>
      <c r="L76" s="65"/>
      <c r="M76" s="65"/>
      <c r="N76" s="65"/>
      <c r="O76" s="65"/>
      <c r="P76" s="65"/>
      <c r="Q76" s="65"/>
      <c r="R76" s="65"/>
      <c r="S76" s="65"/>
      <c r="T76" s="65"/>
      <c r="U76" s="65"/>
      <c r="V76" s="65"/>
      <c r="W76" s="65"/>
      <c r="X76" s="65"/>
      <c r="Y76" s="65"/>
      <c r="Z76" s="65"/>
      <c r="AA76" s="65"/>
      <c r="AB76" s="65"/>
      <c r="AC76" s="65"/>
      <c r="AD76" s="65"/>
      <c r="AE76" s="65"/>
      <c r="AF76" s="65"/>
      <c r="AG76" s="65"/>
      <c r="AH76" s="65"/>
      <c r="AI76" s="65"/>
      <c r="AJ76" s="65"/>
      <c r="AK76" s="65"/>
      <c r="AL76" s="65"/>
      <c r="AM76" s="65"/>
      <c r="AN76" s="65"/>
      <c r="AO76" s="65"/>
    </row>
    <row r="77" spans="2:41">
      <c r="B77" s="106"/>
      <c r="C77" s="106"/>
      <c r="D77" s="106"/>
      <c r="E77" s="106"/>
      <c r="F77" s="106"/>
      <c r="G77" s="106"/>
      <c r="H77" s="106"/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  <c r="AG77" s="65"/>
      <c r="AH77" s="65"/>
      <c r="AI77" s="65"/>
      <c r="AJ77" s="65"/>
      <c r="AK77" s="65"/>
      <c r="AL77" s="65"/>
      <c r="AM77" s="65"/>
      <c r="AN77" s="65"/>
      <c r="AO77" s="65"/>
    </row>
    <row r="78" spans="2:41">
      <c r="B78" s="106"/>
      <c r="C78" s="106"/>
      <c r="D78" s="106"/>
      <c r="E78" s="106"/>
      <c r="F78" s="106"/>
      <c r="G78" s="106"/>
      <c r="H78" s="106"/>
      <c r="I78" s="65"/>
      <c r="J78" s="65"/>
      <c r="K78" s="65"/>
      <c r="L78" s="65"/>
      <c r="M78" s="68"/>
      <c r="N78" s="65"/>
      <c r="O78" s="65"/>
      <c r="P78" s="68"/>
      <c r="Q78" s="65"/>
      <c r="R78" s="65"/>
      <c r="S78" s="65"/>
      <c r="T78" s="65"/>
      <c r="U78" s="65"/>
      <c r="V78" s="65"/>
      <c r="W78" s="65"/>
      <c r="X78" s="65"/>
      <c r="Y78" s="65"/>
      <c r="Z78" s="65"/>
      <c r="AA78" s="65"/>
      <c r="AB78" s="65"/>
      <c r="AC78" s="65"/>
      <c r="AD78" s="65"/>
      <c r="AE78" s="65"/>
      <c r="AF78" s="65"/>
      <c r="AG78" s="65"/>
      <c r="AH78" s="65"/>
      <c r="AI78" s="65"/>
      <c r="AJ78" s="65"/>
      <c r="AK78" s="65"/>
      <c r="AL78" s="65"/>
      <c r="AM78" s="65"/>
      <c r="AN78" s="65"/>
      <c r="AO78" s="65"/>
    </row>
    <row r="79" spans="2:41">
      <c r="B79" s="106"/>
      <c r="C79" s="106"/>
      <c r="D79" s="106"/>
      <c r="E79" s="106"/>
      <c r="F79" s="106"/>
      <c r="G79" s="106"/>
      <c r="H79" s="106"/>
      <c r="I79" s="65"/>
      <c r="J79" s="65"/>
      <c r="K79" s="65"/>
      <c r="L79" s="65"/>
      <c r="M79" s="68"/>
      <c r="N79" s="65"/>
      <c r="O79" s="65"/>
      <c r="P79" s="65"/>
      <c r="Q79" s="65"/>
      <c r="R79" s="65"/>
      <c r="S79" s="65"/>
      <c r="T79" s="68"/>
      <c r="U79" s="65"/>
      <c r="V79" s="65"/>
      <c r="W79" s="65"/>
      <c r="X79" s="65"/>
      <c r="Y79" s="65"/>
      <c r="Z79" s="65"/>
      <c r="AA79" s="65"/>
      <c r="AB79" s="65"/>
      <c r="AC79" s="65"/>
      <c r="AD79" s="65"/>
      <c r="AE79" s="65"/>
      <c r="AF79" s="65"/>
      <c r="AG79" s="65"/>
      <c r="AH79" s="65"/>
      <c r="AI79" s="65"/>
      <c r="AJ79" s="65"/>
      <c r="AK79" s="65"/>
      <c r="AL79" s="65"/>
      <c r="AM79" s="65"/>
      <c r="AN79" s="65"/>
      <c r="AO79" s="65"/>
    </row>
    <row r="80" spans="2:41">
      <c r="B80" s="106"/>
      <c r="C80" s="106"/>
      <c r="D80" s="106"/>
      <c r="E80" s="106"/>
      <c r="F80" s="106"/>
      <c r="G80" s="106"/>
      <c r="H80" s="106"/>
      <c r="I80" s="65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65"/>
      <c r="U80" s="65"/>
      <c r="V80" s="65"/>
      <c r="W80" s="68"/>
      <c r="X80" s="65"/>
      <c r="Y80" s="72"/>
      <c r="Z80" s="65"/>
      <c r="AA80" s="65"/>
      <c r="AB80" s="65"/>
      <c r="AC80" s="65"/>
      <c r="AD80" s="65"/>
      <c r="AE80" s="65"/>
      <c r="AF80" s="65"/>
      <c r="AG80" s="65"/>
      <c r="AH80" s="65"/>
      <c r="AI80" s="65"/>
      <c r="AJ80" s="65"/>
      <c r="AK80" s="65"/>
      <c r="AL80" s="65"/>
      <c r="AM80" s="65"/>
      <c r="AN80" s="65"/>
      <c r="AO80" s="65"/>
    </row>
    <row r="81" spans="2:41">
      <c r="B81" s="106"/>
      <c r="C81" s="106"/>
      <c r="D81" s="106"/>
      <c r="E81" s="106"/>
      <c r="F81" s="106"/>
      <c r="G81" s="106"/>
      <c r="H81" s="106"/>
      <c r="I81" s="65"/>
      <c r="J81" s="65"/>
      <c r="K81" s="65"/>
      <c r="L81" s="65"/>
      <c r="M81" s="65"/>
      <c r="N81" s="65"/>
      <c r="O81" s="65"/>
      <c r="P81" s="68"/>
      <c r="Q81" s="68"/>
      <c r="R81" s="65"/>
      <c r="S81" s="65"/>
      <c r="T81" s="65"/>
      <c r="U81" s="65"/>
      <c r="V81" s="65"/>
      <c r="W81" s="65"/>
      <c r="X81" s="65"/>
      <c r="Y81" s="65"/>
      <c r="Z81" s="65"/>
      <c r="AA81" s="65"/>
      <c r="AB81" s="65"/>
      <c r="AC81" s="65"/>
      <c r="AD81" s="65"/>
      <c r="AE81" s="65"/>
      <c r="AF81" s="65"/>
      <c r="AG81" s="65"/>
      <c r="AH81" s="65"/>
      <c r="AI81" s="65"/>
      <c r="AJ81" s="65"/>
      <c r="AK81" s="65"/>
      <c r="AL81" s="65"/>
      <c r="AM81" s="65"/>
      <c r="AN81" s="65"/>
      <c r="AO81" s="65"/>
    </row>
    <row r="82" spans="2:41">
      <c r="B82" s="106"/>
      <c r="C82" s="106"/>
      <c r="D82" s="106"/>
      <c r="E82" s="106"/>
      <c r="F82" s="106"/>
      <c r="G82" s="106"/>
      <c r="H82" s="106"/>
      <c r="I82" s="65"/>
      <c r="J82" s="65"/>
      <c r="K82" s="68"/>
      <c r="L82" s="65"/>
      <c r="M82" s="68"/>
      <c r="N82" s="65"/>
      <c r="O82" s="65"/>
      <c r="P82" s="65"/>
      <c r="Q82" s="65"/>
      <c r="R82" s="65"/>
      <c r="S82" s="65"/>
      <c r="T82" s="65"/>
      <c r="U82" s="65"/>
      <c r="V82" s="65"/>
      <c r="W82" s="65"/>
      <c r="X82" s="65"/>
      <c r="Y82" s="65"/>
      <c r="Z82" s="65"/>
      <c r="AA82" s="65"/>
      <c r="AB82" s="65"/>
      <c r="AC82" s="65"/>
      <c r="AD82" s="65"/>
      <c r="AE82" s="65"/>
      <c r="AF82" s="65"/>
      <c r="AG82" s="65"/>
      <c r="AH82" s="65"/>
      <c r="AI82" s="65"/>
      <c r="AJ82" s="65"/>
      <c r="AK82" s="65"/>
      <c r="AL82" s="65"/>
      <c r="AM82" s="65"/>
      <c r="AN82" s="65"/>
      <c r="AO82" s="65"/>
    </row>
    <row r="83" spans="2:41">
      <c r="B83" s="106"/>
      <c r="C83" s="106"/>
      <c r="D83" s="106"/>
      <c r="E83" s="106"/>
      <c r="F83" s="106"/>
      <c r="G83" s="106"/>
      <c r="H83" s="106"/>
      <c r="I83" s="65"/>
      <c r="J83" s="65"/>
      <c r="K83" s="65"/>
      <c r="L83" s="65"/>
      <c r="M83" s="80"/>
      <c r="N83" s="65"/>
      <c r="O83" s="80"/>
      <c r="P83" s="65"/>
      <c r="Q83" s="65"/>
      <c r="R83" s="65"/>
      <c r="S83" s="65"/>
      <c r="T83" s="65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65"/>
      <c r="AF83" s="65"/>
      <c r="AG83" s="65"/>
      <c r="AH83" s="65"/>
      <c r="AI83" s="65"/>
      <c r="AJ83" s="65"/>
      <c r="AK83" s="65"/>
      <c r="AL83" s="65"/>
      <c r="AM83" s="65"/>
      <c r="AN83" s="65"/>
      <c r="AO83" s="65"/>
    </row>
    <row r="84" spans="2:41">
      <c r="B84" s="106"/>
      <c r="C84" s="106"/>
      <c r="D84" s="106"/>
      <c r="E84" s="106"/>
      <c r="F84" s="106"/>
      <c r="G84" s="106"/>
      <c r="H84" s="106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5"/>
      <c r="X84" s="65"/>
      <c r="Y84" s="65"/>
      <c r="Z84" s="65"/>
      <c r="AA84" s="65"/>
      <c r="AB84" s="65"/>
      <c r="AC84" s="65"/>
      <c r="AD84" s="65"/>
      <c r="AE84" s="65"/>
      <c r="AF84" s="65"/>
      <c r="AG84" s="65"/>
      <c r="AH84" s="65"/>
      <c r="AI84" s="65"/>
      <c r="AJ84" s="65"/>
      <c r="AK84" s="65"/>
      <c r="AL84" s="65"/>
      <c r="AM84" s="65"/>
      <c r="AN84" s="65"/>
      <c r="AO84" s="65"/>
    </row>
    <row r="85" spans="2:41">
      <c r="B85" s="106"/>
      <c r="C85" s="106"/>
      <c r="D85" s="106"/>
      <c r="E85" s="106"/>
      <c r="F85" s="106"/>
      <c r="G85" s="106"/>
      <c r="H85" s="106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5"/>
      <c r="X85" s="65"/>
      <c r="Y85" s="65"/>
      <c r="Z85" s="65"/>
      <c r="AA85" s="65"/>
      <c r="AB85" s="65"/>
      <c r="AC85" s="65"/>
      <c r="AD85" s="65"/>
      <c r="AE85" s="65"/>
      <c r="AF85" s="65"/>
      <c r="AG85" s="65"/>
      <c r="AH85" s="65"/>
      <c r="AI85" s="65"/>
      <c r="AJ85" s="65"/>
      <c r="AK85" s="65"/>
      <c r="AL85" s="65"/>
      <c r="AM85" s="65"/>
      <c r="AN85" s="65"/>
      <c r="AO85" s="65"/>
    </row>
    <row r="86" spans="2:41">
      <c r="B86" s="106"/>
      <c r="C86" s="106"/>
      <c r="D86" s="106"/>
      <c r="E86" s="106"/>
      <c r="F86" s="106"/>
      <c r="G86" s="106"/>
      <c r="H86" s="106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5"/>
      <c r="X86" s="65"/>
      <c r="Y86" s="65"/>
      <c r="Z86" s="65"/>
      <c r="AA86" s="65"/>
      <c r="AB86" s="65"/>
      <c r="AC86" s="65"/>
      <c r="AD86" s="65"/>
      <c r="AE86" s="65"/>
      <c r="AF86" s="65"/>
      <c r="AG86" s="65"/>
      <c r="AH86" s="65"/>
      <c r="AI86" s="65"/>
      <c r="AJ86" s="65"/>
      <c r="AK86" s="65"/>
      <c r="AL86" s="65"/>
      <c r="AM86" s="65"/>
      <c r="AN86" s="65"/>
      <c r="AO86" s="65"/>
    </row>
    <row r="87" spans="2:41">
      <c r="B87" s="106"/>
      <c r="C87" s="106"/>
      <c r="D87" s="106"/>
      <c r="E87" s="106"/>
      <c r="F87" s="106"/>
      <c r="G87" s="106"/>
      <c r="H87" s="106"/>
      <c r="I87" s="65"/>
      <c r="J87" s="65"/>
      <c r="K87" s="65"/>
      <c r="L87" s="65"/>
      <c r="M87" s="65"/>
      <c r="N87" s="65"/>
      <c r="O87" s="65"/>
      <c r="P87" s="65"/>
      <c r="Q87" s="65"/>
      <c r="R87" s="65"/>
      <c r="S87" s="65"/>
      <c r="T87" s="65"/>
      <c r="U87" s="65"/>
      <c r="V87" s="65"/>
      <c r="W87" s="65"/>
      <c r="X87" s="65"/>
      <c r="Y87" s="65"/>
      <c r="Z87" s="65"/>
      <c r="AA87" s="65"/>
      <c r="AB87" s="65"/>
      <c r="AC87" s="65"/>
      <c r="AD87" s="65"/>
      <c r="AE87" s="65"/>
      <c r="AF87" s="65"/>
      <c r="AG87" s="65"/>
      <c r="AH87" s="65"/>
      <c r="AI87" s="65"/>
      <c r="AJ87" s="65"/>
      <c r="AK87" s="65"/>
      <c r="AL87" s="65"/>
      <c r="AM87" s="65"/>
      <c r="AN87" s="65"/>
      <c r="AO87" s="65"/>
    </row>
    <row r="88" spans="2:41">
      <c r="B88" s="106"/>
      <c r="C88" s="106"/>
      <c r="D88" s="106"/>
      <c r="E88" s="106"/>
      <c r="F88" s="106"/>
      <c r="G88" s="106"/>
      <c r="H88" s="106"/>
      <c r="I88" s="65"/>
      <c r="J88" s="65"/>
      <c r="K88" s="65"/>
      <c r="L88" s="65"/>
      <c r="M88" s="65"/>
      <c r="N88" s="65"/>
      <c r="O88" s="65"/>
      <c r="P88" s="65"/>
      <c r="Q88" s="65"/>
      <c r="R88" s="65"/>
      <c r="S88" s="65"/>
      <c r="T88" s="65"/>
      <c r="U88" s="65"/>
      <c r="V88" s="65"/>
      <c r="W88" s="65"/>
      <c r="X88" s="65"/>
      <c r="Y88" s="65"/>
      <c r="Z88" s="65"/>
      <c r="AA88" s="65"/>
      <c r="AB88" s="65"/>
      <c r="AC88" s="65"/>
      <c r="AD88" s="65"/>
      <c r="AE88" s="65"/>
      <c r="AF88" s="65"/>
      <c r="AG88" s="65"/>
      <c r="AH88" s="65"/>
      <c r="AI88" s="65"/>
      <c r="AJ88" s="65"/>
      <c r="AK88" s="65"/>
      <c r="AL88" s="65"/>
      <c r="AM88" s="65"/>
      <c r="AN88" s="65"/>
      <c r="AO88" s="65"/>
    </row>
    <row r="89" spans="2:41">
      <c r="B89" s="106"/>
      <c r="C89" s="106"/>
      <c r="D89" s="106"/>
      <c r="E89" s="106"/>
      <c r="F89" s="106"/>
      <c r="G89" s="106"/>
      <c r="H89" s="106"/>
      <c r="I89" s="65"/>
      <c r="J89" s="65"/>
      <c r="K89" s="65"/>
      <c r="L89" s="65"/>
      <c r="M89" s="65"/>
      <c r="N89" s="65"/>
      <c r="O89" s="65"/>
      <c r="P89" s="65"/>
      <c r="Q89" s="65"/>
      <c r="R89" s="65"/>
      <c r="S89" s="65"/>
      <c r="T89" s="65"/>
      <c r="U89" s="65"/>
      <c r="V89" s="65"/>
      <c r="W89" s="65"/>
      <c r="X89" s="65"/>
      <c r="Y89" s="65"/>
      <c r="Z89" s="65"/>
      <c r="AA89" s="65"/>
      <c r="AB89" s="65"/>
      <c r="AC89" s="65"/>
      <c r="AD89" s="65"/>
      <c r="AE89" s="65"/>
      <c r="AF89" s="65"/>
      <c r="AG89" s="65"/>
      <c r="AH89" s="65"/>
      <c r="AI89" s="65"/>
      <c r="AJ89" s="65"/>
      <c r="AK89" s="65"/>
      <c r="AL89" s="65"/>
      <c r="AM89" s="65"/>
      <c r="AN89" s="65"/>
      <c r="AO89" s="65"/>
    </row>
    <row r="90" spans="2:41">
      <c r="B90" s="106"/>
      <c r="C90" s="106"/>
      <c r="D90" s="106"/>
      <c r="E90" s="106"/>
      <c r="F90" s="106"/>
      <c r="G90" s="106"/>
      <c r="H90" s="106"/>
      <c r="I90" s="65"/>
      <c r="J90" s="65"/>
      <c r="K90" s="65"/>
      <c r="L90" s="65"/>
      <c r="M90" s="65"/>
      <c r="N90" s="65"/>
      <c r="O90" s="65"/>
      <c r="P90" s="65"/>
      <c r="Q90" s="65"/>
      <c r="R90" s="65"/>
      <c r="S90" s="65"/>
      <c r="T90" s="65"/>
      <c r="U90" s="65"/>
      <c r="V90" s="65"/>
      <c r="W90" s="65"/>
      <c r="X90" s="65"/>
      <c r="Y90" s="65"/>
      <c r="Z90" s="65"/>
      <c r="AA90" s="65"/>
      <c r="AB90" s="65"/>
      <c r="AC90" s="65"/>
      <c r="AD90" s="65"/>
      <c r="AE90" s="65"/>
      <c r="AF90" s="65"/>
      <c r="AG90" s="65"/>
      <c r="AH90" s="65"/>
      <c r="AI90" s="65"/>
      <c r="AJ90" s="65"/>
      <c r="AK90" s="65"/>
      <c r="AL90" s="65"/>
      <c r="AM90" s="65"/>
      <c r="AN90" s="65"/>
      <c r="AO90" s="65"/>
    </row>
    <row r="91" spans="2:41">
      <c r="B91" s="106"/>
      <c r="C91" s="106"/>
      <c r="D91" s="106"/>
      <c r="E91" s="106"/>
      <c r="F91" s="106"/>
      <c r="G91" s="106"/>
      <c r="H91" s="106"/>
      <c r="I91" s="65"/>
      <c r="J91" s="65"/>
      <c r="K91" s="65"/>
      <c r="L91" s="65"/>
      <c r="M91" s="65"/>
      <c r="N91" s="65"/>
      <c r="O91" s="65"/>
      <c r="P91" s="65"/>
      <c r="Q91" s="65"/>
      <c r="R91" s="65"/>
      <c r="S91" s="65"/>
      <c r="T91" s="65"/>
      <c r="U91" s="65"/>
      <c r="V91" s="65"/>
      <c r="W91" s="65"/>
      <c r="X91" s="65"/>
      <c r="Y91" s="65"/>
      <c r="Z91" s="65"/>
      <c r="AA91" s="65"/>
      <c r="AB91" s="65"/>
      <c r="AC91" s="65"/>
      <c r="AD91" s="65"/>
      <c r="AE91" s="65"/>
      <c r="AF91" s="65"/>
      <c r="AG91" s="65"/>
      <c r="AH91" s="65"/>
      <c r="AI91" s="65"/>
      <c r="AJ91" s="65"/>
      <c r="AK91" s="65"/>
      <c r="AL91" s="65"/>
      <c r="AM91" s="65"/>
      <c r="AN91" s="65"/>
      <c r="AO91" s="65"/>
    </row>
    <row r="92" spans="2:41">
      <c r="B92" s="106"/>
      <c r="C92" s="106"/>
      <c r="D92" s="106"/>
      <c r="E92" s="106"/>
      <c r="F92" s="106"/>
      <c r="G92" s="106"/>
      <c r="H92" s="106"/>
      <c r="I92" s="65"/>
      <c r="J92" s="65"/>
      <c r="K92" s="65"/>
      <c r="L92" s="65"/>
      <c r="M92" s="65"/>
      <c r="N92" s="65"/>
      <c r="O92" s="65"/>
      <c r="P92" s="65"/>
      <c r="Q92" s="65"/>
      <c r="R92" s="65"/>
      <c r="S92" s="65"/>
      <c r="T92" s="65"/>
      <c r="U92" s="65"/>
      <c r="V92" s="65"/>
      <c r="W92" s="65"/>
      <c r="X92" s="65"/>
      <c r="Y92" s="65"/>
      <c r="Z92" s="65"/>
      <c r="AA92" s="65"/>
      <c r="AB92" s="65"/>
      <c r="AC92" s="65"/>
      <c r="AD92" s="65"/>
      <c r="AE92" s="65"/>
      <c r="AF92" s="65"/>
      <c r="AG92" s="65"/>
      <c r="AH92" s="65"/>
      <c r="AI92" s="65"/>
      <c r="AJ92" s="65"/>
      <c r="AK92" s="65"/>
      <c r="AL92" s="65"/>
      <c r="AM92" s="65"/>
      <c r="AN92" s="65"/>
      <c r="AO92" s="65"/>
    </row>
    <row r="93" spans="2:41">
      <c r="B93" s="106"/>
      <c r="C93" s="106"/>
      <c r="D93" s="106"/>
      <c r="E93" s="106"/>
      <c r="F93" s="106"/>
      <c r="G93" s="106"/>
      <c r="H93" s="106"/>
      <c r="I93" s="65"/>
      <c r="J93" s="65"/>
      <c r="K93" s="65"/>
      <c r="L93" s="65"/>
      <c r="M93" s="65"/>
      <c r="N93" s="65"/>
      <c r="O93" s="65"/>
      <c r="P93" s="65"/>
      <c r="Q93" s="65"/>
      <c r="R93" s="65"/>
      <c r="S93" s="65"/>
      <c r="T93" s="65"/>
      <c r="U93" s="65"/>
      <c r="V93" s="65"/>
      <c r="W93" s="65"/>
      <c r="X93" s="65"/>
      <c r="Y93" s="65"/>
      <c r="Z93" s="65"/>
      <c r="AA93" s="65"/>
      <c r="AB93" s="65"/>
      <c r="AC93" s="65"/>
      <c r="AD93" s="65"/>
      <c r="AE93" s="65"/>
      <c r="AF93" s="65"/>
      <c r="AG93" s="65"/>
      <c r="AH93" s="65"/>
      <c r="AI93" s="65"/>
      <c r="AJ93" s="65"/>
      <c r="AK93" s="65"/>
      <c r="AL93" s="65"/>
      <c r="AM93" s="65"/>
      <c r="AN93" s="65"/>
      <c r="AO93" s="65"/>
    </row>
    <row r="94" spans="2:41">
      <c r="B94" s="106"/>
      <c r="C94" s="106"/>
      <c r="D94" s="106"/>
      <c r="E94" s="106"/>
      <c r="F94" s="106"/>
      <c r="G94" s="106"/>
      <c r="H94" s="106"/>
      <c r="I94" s="65"/>
      <c r="J94" s="65"/>
      <c r="K94" s="65"/>
      <c r="L94" s="65"/>
      <c r="M94" s="65"/>
      <c r="N94" s="65"/>
      <c r="O94" s="65"/>
      <c r="P94" s="65"/>
      <c r="Q94" s="65"/>
      <c r="R94" s="65"/>
      <c r="S94" s="65"/>
      <c r="T94" s="65"/>
      <c r="U94" s="65"/>
      <c r="V94" s="65"/>
      <c r="W94" s="65"/>
      <c r="X94" s="65"/>
      <c r="Y94" s="65"/>
      <c r="Z94" s="65"/>
      <c r="AA94" s="65"/>
      <c r="AB94" s="65"/>
      <c r="AC94" s="65"/>
      <c r="AD94" s="65"/>
      <c r="AE94" s="65"/>
      <c r="AF94" s="65"/>
      <c r="AG94" s="65"/>
      <c r="AH94" s="65"/>
      <c r="AI94" s="65"/>
      <c r="AJ94" s="65"/>
      <c r="AK94" s="65"/>
      <c r="AL94" s="65"/>
      <c r="AM94" s="65"/>
      <c r="AN94" s="65"/>
      <c r="AO94" s="65"/>
    </row>
    <row r="95" spans="2:41">
      <c r="B95" s="106"/>
      <c r="C95" s="106"/>
      <c r="D95" s="106"/>
      <c r="E95" s="106"/>
      <c r="F95" s="106"/>
      <c r="G95" s="106"/>
      <c r="H95" s="106"/>
      <c r="I95" s="65"/>
      <c r="J95" s="65"/>
      <c r="K95" s="65"/>
      <c r="L95" s="65"/>
      <c r="M95" s="65"/>
      <c r="N95" s="65"/>
      <c r="O95" s="65"/>
      <c r="P95" s="65"/>
      <c r="Q95" s="65"/>
      <c r="R95" s="65"/>
      <c r="S95" s="65"/>
      <c r="T95" s="65"/>
      <c r="U95" s="65"/>
      <c r="V95" s="65"/>
      <c r="W95" s="65"/>
      <c r="X95" s="65"/>
      <c r="Y95" s="65"/>
      <c r="Z95" s="65"/>
      <c r="AA95" s="65"/>
      <c r="AB95" s="65"/>
      <c r="AC95" s="65"/>
      <c r="AD95" s="65"/>
      <c r="AE95" s="65"/>
      <c r="AF95" s="65"/>
      <c r="AG95" s="65"/>
      <c r="AH95" s="65"/>
      <c r="AI95" s="65"/>
      <c r="AJ95" s="65"/>
      <c r="AK95" s="65"/>
      <c r="AL95" s="65"/>
      <c r="AM95" s="65"/>
      <c r="AN95" s="65"/>
      <c r="AO95" s="65"/>
    </row>
    <row r="96" spans="2:41">
      <c r="B96" s="65"/>
      <c r="C96" s="65"/>
      <c r="D96" s="65"/>
      <c r="E96" s="65"/>
      <c r="F96" s="65"/>
      <c r="G96" s="65"/>
      <c r="H96" s="65"/>
      <c r="I96" s="65"/>
      <c r="J96" s="65"/>
      <c r="K96" s="65"/>
      <c r="L96" s="65"/>
      <c r="M96" s="65"/>
      <c r="N96" s="65"/>
      <c r="O96" s="65"/>
      <c r="P96" s="65"/>
      <c r="Q96" s="65"/>
      <c r="R96" s="65"/>
      <c r="S96" s="65"/>
      <c r="T96" s="65"/>
      <c r="U96" s="65"/>
      <c r="V96" s="65"/>
      <c r="W96" s="65"/>
      <c r="X96" s="65"/>
      <c r="Y96" s="65"/>
      <c r="Z96" s="65"/>
      <c r="AA96" s="65"/>
      <c r="AB96" s="65"/>
      <c r="AC96" s="65"/>
      <c r="AD96" s="65"/>
      <c r="AE96" s="65"/>
      <c r="AF96" s="65"/>
      <c r="AG96" s="65"/>
      <c r="AH96" s="65"/>
      <c r="AI96" s="65"/>
      <c r="AJ96" s="65"/>
      <c r="AK96" s="65"/>
      <c r="AL96" s="65"/>
      <c r="AM96" s="65"/>
      <c r="AN96" s="65"/>
      <c r="AO96" s="65"/>
    </row>
    <row r="97" spans="2:41">
      <c r="B97" s="65"/>
      <c r="C97" s="65"/>
      <c r="D97" s="65"/>
      <c r="E97" s="65"/>
      <c r="F97" s="65"/>
      <c r="G97" s="65"/>
      <c r="H97" s="65"/>
      <c r="I97" s="65"/>
      <c r="J97" s="65"/>
      <c r="K97" s="65"/>
      <c r="L97" s="65"/>
      <c r="M97" s="65"/>
      <c r="N97" s="65"/>
      <c r="O97" s="65"/>
      <c r="P97" s="65"/>
      <c r="Q97" s="65"/>
      <c r="R97" s="65"/>
      <c r="S97" s="65"/>
      <c r="T97" s="65"/>
      <c r="U97" s="65"/>
      <c r="V97" s="65"/>
      <c r="W97" s="65"/>
      <c r="X97" s="65"/>
      <c r="Y97" s="65"/>
      <c r="Z97" s="65"/>
      <c r="AA97" s="65"/>
      <c r="AB97" s="65"/>
      <c r="AC97" s="65"/>
      <c r="AD97" s="65"/>
      <c r="AE97" s="65"/>
      <c r="AF97" s="65"/>
      <c r="AG97" s="65"/>
      <c r="AH97" s="65"/>
      <c r="AI97" s="65"/>
      <c r="AJ97" s="65"/>
      <c r="AK97" s="65"/>
      <c r="AL97" s="65"/>
      <c r="AM97" s="65"/>
      <c r="AN97" s="65"/>
      <c r="AO97" s="65"/>
    </row>
    <row r="98" spans="2:41">
      <c r="B98" s="65"/>
      <c r="C98" s="65"/>
      <c r="D98" s="65"/>
      <c r="E98" s="65"/>
      <c r="F98" s="65"/>
      <c r="G98" s="65"/>
      <c r="H98" s="65"/>
      <c r="I98" s="65"/>
      <c r="J98" s="65"/>
      <c r="K98" s="65"/>
      <c r="L98" s="65"/>
      <c r="M98" s="65"/>
      <c r="N98" s="65"/>
      <c r="O98" s="65"/>
      <c r="P98" s="65"/>
      <c r="Q98" s="65"/>
      <c r="R98" s="65"/>
      <c r="S98" s="65"/>
      <c r="T98" s="65"/>
      <c r="U98" s="65"/>
      <c r="V98" s="65"/>
      <c r="W98" s="65"/>
      <c r="X98" s="65"/>
      <c r="Y98" s="65"/>
      <c r="Z98" s="65"/>
      <c r="AA98" s="65"/>
      <c r="AB98" s="65"/>
      <c r="AC98" s="65"/>
      <c r="AD98" s="65"/>
      <c r="AE98" s="65"/>
      <c r="AF98" s="65"/>
      <c r="AG98" s="65"/>
      <c r="AH98" s="65"/>
      <c r="AI98" s="65"/>
      <c r="AJ98" s="65"/>
      <c r="AK98" s="65"/>
      <c r="AL98" s="65"/>
      <c r="AM98" s="65"/>
      <c r="AN98" s="65"/>
      <c r="AO98" s="65"/>
    </row>
    <row r="99" spans="2:41">
      <c r="B99" s="65"/>
      <c r="C99" s="65"/>
      <c r="D99" s="65"/>
      <c r="E99" s="65"/>
      <c r="F99" s="65"/>
      <c r="G99" s="65"/>
      <c r="H99" s="65"/>
      <c r="I99" s="65"/>
      <c r="J99" s="65"/>
      <c r="K99" s="65"/>
      <c r="L99" s="65"/>
      <c r="M99" s="65"/>
      <c r="N99" s="65"/>
      <c r="O99" s="65"/>
      <c r="P99" s="65"/>
      <c r="Q99" s="65"/>
      <c r="R99" s="65"/>
      <c r="S99" s="65"/>
      <c r="T99" s="65"/>
      <c r="U99" s="65"/>
      <c r="V99" s="65"/>
      <c r="W99" s="65"/>
      <c r="X99" s="65"/>
      <c r="Y99" s="65"/>
      <c r="Z99" s="65"/>
      <c r="AA99" s="65"/>
      <c r="AB99" s="65"/>
      <c r="AC99" s="65"/>
      <c r="AD99" s="65"/>
      <c r="AE99" s="65"/>
      <c r="AF99" s="65"/>
      <c r="AG99" s="65"/>
      <c r="AH99" s="65"/>
      <c r="AI99" s="65"/>
      <c r="AJ99" s="65"/>
      <c r="AK99" s="65"/>
      <c r="AL99" s="65"/>
      <c r="AM99" s="65"/>
      <c r="AN99" s="65"/>
      <c r="AO99" s="65"/>
    </row>
    <row r="100" spans="2:41">
      <c r="B100" s="65"/>
      <c r="C100" s="65"/>
      <c r="D100" s="65"/>
      <c r="E100" s="65"/>
      <c r="F100" s="65"/>
      <c r="G100" s="65"/>
      <c r="H100" s="65"/>
      <c r="I100" s="65"/>
      <c r="J100" s="65"/>
      <c r="K100" s="65"/>
      <c r="L100" s="65"/>
      <c r="M100" s="65"/>
      <c r="N100" s="65"/>
      <c r="O100" s="65"/>
      <c r="P100" s="65"/>
      <c r="Q100" s="65"/>
      <c r="R100" s="65"/>
      <c r="S100" s="65"/>
      <c r="T100" s="65"/>
      <c r="U100" s="65"/>
      <c r="V100" s="65"/>
      <c r="W100" s="65"/>
      <c r="X100" s="65"/>
      <c r="Y100" s="65"/>
      <c r="Z100" s="65"/>
      <c r="AA100" s="65"/>
      <c r="AB100" s="65"/>
      <c r="AC100" s="65"/>
      <c r="AD100" s="65"/>
      <c r="AE100" s="65"/>
      <c r="AF100" s="65"/>
      <c r="AG100" s="65"/>
      <c r="AH100" s="65"/>
      <c r="AI100" s="65"/>
      <c r="AJ100" s="65"/>
      <c r="AK100" s="65"/>
      <c r="AL100" s="65"/>
      <c r="AM100" s="65"/>
      <c r="AN100" s="65"/>
      <c r="AO100" s="65"/>
    </row>
    <row r="101" spans="2:41">
      <c r="B101" s="65"/>
      <c r="C101" s="65"/>
      <c r="D101" s="65"/>
      <c r="E101" s="65"/>
      <c r="F101" s="65"/>
      <c r="G101" s="65"/>
      <c r="H101" s="65"/>
      <c r="I101" s="65"/>
      <c r="J101" s="65"/>
      <c r="K101" s="65"/>
      <c r="L101" s="65"/>
      <c r="M101" s="65"/>
      <c r="N101" s="65"/>
      <c r="O101" s="65"/>
      <c r="P101" s="65"/>
      <c r="Q101" s="65"/>
      <c r="R101" s="65"/>
      <c r="S101" s="65"/>
      <c r="T101" s="65"/>
      <c r="U101" s="65"/>
      <c r="V101" s="65"/>
      <c r="W101" s="65"/>
      <c r="X101" s="65"/>
      <c r="Y101" s="65"/>
      <c r="Z101" s="65"/>
      <c r="AA101" s="65"/>
      <c r="AB101" s="65"/>
      <c r="AC101" s="65"/>
      <c r="AD101" s="65"/>
      <c r="AE101" s="65"/>
      <c r="AF101" s="65"/>
      <c r="AG101" s="65"/>
      <c r="AH101" s="65"/>
      <c r="AI101" s="65"/>
      <c r="AJ101" s="65"/>
      <c r="AK101" s="65"/>
      <c r="AL101" s="65"/>
      <c r="AM101" s="65"/>
      <c r="AN101" s="65"/>
      <c r="AO101" s="65"/>
    </row>
    <row r="102" spans="2:41">
      <c r="B102" s="65"/>
      <c r="C102" s="65"/>
      <c r="D102" s="65"/>
      <c r="E102" s="65"/>
      <c r="F102" s="65"/>
      <c r="G102" s="65"/>
      <c r="H102" s="65"/>
      <c r="I102" s="65"/>
      <c r="J102" s="65"/>
      <c r="K102" s="65"/>
      <c r="L102" s="65"/>
      <c r="M102" s="65"/>
      <c r="N102" s="65"/>
      <c r="O102" s="65"/>
      <c r="P102" s="65"/>
      <c r="Q102" s="65"/>
      <c r="R102" s="65"/>
      <c r="S102" s="65"/>
      <c r="T102" s="65"/>
      <c r="U102" s="65"/>
      <c r="V102" s="65"/>
      <c r="W102" s="65"/>
      <c r="X102" s="65"/>
      <c r="Y102" s="65"/>
      <c r="Z102" s="65"/>
      <c r="AA102" s="65"/>
      <c r="AB102" s="65"/>
      <c r="AC102" s="65"/>
      <c r="AD102" s="65"/>
      <c r="AE102" s="65"/>
      <c r="AF102" s="65"/>
      <c r="AG102" s="65"/>
      <c r="AH102" s="65"/>
      <c r="AI102" s="65"/>
      <c r="AJ102" s="65"/>
      <c r="AK102" s="65"/>
      <c r="AL102" s="65"/>
      <c r="AM102" s="65"/>
      <c r="AN102" s="65"/>
      <c r="AO102" s="65"/>
    </row>
    <row r="103" spans="2:41">
      <c r="B103" s="65"/>
      <c r="C103" s="65"/>
      <c r="D103" s="65"/>
      <c r="E103" s="65"/>
      <c r="F103" s="65"/>
      <c r="G103" s="65"/>
      <c r="H103" s="65"/>
      <c r="I103" s="65"/>
      <c r="J103" s="65"/>
      <c r="K103" s="65"/>
      <c r="L103" s="65"/>
      <c r="M103" s="65"/>
      <c r="N103" s="65"/>
      <c r="O103" s="65"/>
      <c r="P103" s="65"/>
      <c r="Q103" s="65"/>
      <c r="R103" s="65"/>
      <c r="S103" s="65"/>
      <c r="T103" s="65"/>
      <c r="U103" s="65"/>
      <c r="V103" s="65"/>
      <c r="W103" s="65"/>
      <c r="X103" s="65"/>
      <c r="Y103" s="65"/>
      <c r="Z103" s="65"/>
      <c r="AA103" s="65"/>
      <c r="AB103" s="65"/>
      <c r="AC103" s="65"/>
      <c r="AD103" s="65"/>
      <c r="AE103" s="65"/>
      <c r="AF103" s="65"/>
      <c r="AG103" s="65"/>
      <c r="AH103" s="65"/>
      <c r="AI103" s="65"/>
      <c r="AJ103" s="65"/>
      <c r="AK103" s="65"/>
      <c r="AL103" s="65"/>
      <c r="AM103" s="65"/>
      <c r="AN103" s="65"/>
      <c r="AO103" s="65"/>
    </row>
    <row r="104" spans="2:41">
      <c r="B104" s="65"/>
      <c r="C104" s="65"/>
      <c r="D104" s="65"/>
      <c r="E104" s="65"/>
      <c r="F104" s="65"/>
      <c r="G104" s="65"/>
      <c r="H104" s="65"/>
      <c r="I104" s="65"/>
      <c r="J104" s="65"/>
      <c r="K104" s="65"/>
      <c r="L104" s="65"/>
      <c r="M104" s="65"/>
      <c r="N104" s="65"/>
      <c r="O104" s="65"/>
      <c r="P104" s="65"/>
      <c r="Q104" s="65"/>
      <c r="R104" s="65"/>
      <c r="S104" s="65"/>
      <c r="T104" s="65"/>
      <c r="U104" s="65"/>
      <c r="V104" s="65"/>
      <c r="W104" s="65"/>
      <c r="X104" s="65"/>
      <c r="Y104" s="65"/>
      <c r="Z104" s="65"/>
      <c r="AA104" s="65"/>
      <c r="AB104" s="65"/>
      <c r="AC104" s="65"/>
      <c r="AD104" s="65"/>
      <c r="AE104" s="65"/>
      <c r="AF104" s="65"/>
      <c r="AG104" s="65"/>
      <c r="AH104" s="65"/>
      <c r="AI104" s="65"/>
      <c r="AJ104" s="65"/>
      <c r="AK104" s="65"/>
      <c r="AL104" s="65"/>
      <c r="AM104" s="65"/>
      <c r="AN104" s="65"/>
      <c r="AO104" s="65"/>
    </row>
    <row r="105" spans="2:41">
      <c r="B105" s="65"/>
      <c r="C105" s="65"/>
      <c r="D105" s="65"/>
      <c r="E105" s="65"/>
      <c r="F105" s="65"/>
      <c r="G105" s="65"/>
      <c r="H105" s="65"/>
      <c r="I105" s="65"/>
      <c r="J105" s="65"/>
      <c r="K105" s="65"/>
      <c r="L105" s="65"/>
      <c r="M105" s="65"/>
      <c r="N105" s="65"/>
      <c r="O105" s="65"/>
      <c r="P105" s="65"/>
      <c r="Q105" s="65"/>
      <c r="R105" s="65"/>
      <c r="S105" s="65"/>
      <c r="T105" s="65"/>
      <c r="U105" s="65"/>
      <c r="V105" s="65"/>
      <c r="W105" s="65"/>
      <c r="X105" s="65"/>
      <c r="Y105" s="65"/>
      <c r="Z105" s="65"/>
      <c r="AA105" s="65"/>
      <c r="AB105" s="65"/>
      <c r="AC105" s="65"/>
      <c r="AD105" s="65"/>
      <c r="AE105" s="65"/>
      <c r="AF105" s="65"/>
      <c r="AG105" s="65"/>
      <c r="AH105" s="65"/>
      <c r="AI105" s="65"/>
      <c r="AJ105" s="65"/>
      <c r="AK105" s="65"/>
      <c r="AL105" s="65"/>
      <c r="AM105" s="65"/>
      <c r="AN105" s="65"/>
      <c r="AO105" s="65"/>
    </row>
    <row r="106" spans="2:41">
      <c r="B106" s="65"/>
      <c r="C106" s="65"/>
      <c r="D106" s="65"/>
      <c r="E106" s="65"/>
      <c r="F106" s="65"/>
      <c r="G106" s="65"/>
      <c r="H106" s="65"/>
      <c r="I106" s="65"/>
      <c r="J106" s="65"/>
      <c r="K106" s="65"/>
      <c r="L106" s="65"/>
      <c r="M106" s="65"/>
      <c r="N106" s="65"/>
      <c r="O106" s="65"/>
      <c r="P106" s="65"/>
      <c r="Q106" s="65"/>
      <c r="R106" s="65"/>
      <c r="S106" s="65"/>
      <c r="T106" s="65"/>
      <c r="U106" s="65"/>
      <c r="V106" s="65"/>
      <c r="W106" s="65"/>
      <c r="X106" s="65"/>
      <c r="Y106" s="65"/>
      <c r="Z106" s="65"/>
      <c r="AA106" s="65"/>
      <c r="AB106" s="65"/>
      <c r="AC106" s="65"/>
      <c r="AD106" s="65"/>
      <c r="AE106" s="65"/>
      <c r="AF106" s="65"/>
      <c r="AG106" s="65"/>
      <c r="AH106" s="65"/>
      <c r="AI106" s="65"/>
      <c r="AJ106" s="65"/>
      <c r="AK106" s="65"/>
      <c r="AL106" s="65"/>
      <c r="AM106" s="65"/>
      <c r="AN106" s="65"/>
      <c r="AO106" s="65"/>
    </row>
    <row r="107" spans="2:41">
      <c r="B107" s="65"/>
      <c r="C107" s="65"/>
      <c r="D107" s="65"/>
      <c r="E107" s="65"/>
      <c r="F107" s="65"/>
      <c r="G107" s="65"/>
      <c r="H107" s="65"/>
      <c r="I107" s="65"/>
      <c r="J107" s="65"/>
      <c r="K107" s="65"/>
      <c r="L107" s="65"/>
      <c r="M107" s="65"/>
      <c r="N107" s="65"/>
      <c r="O107" s="65"/>
      <c r="P107" s="65"/>
      <c r="Q107" s="65"/>
      <c r="R107" s="65"/>
      <c r="S107" s="65"/>
      <c r="T107" s="65"/>
      <c r="U107" s="65"/>
      <c r="V107" s="65"/>
      <c r="W107" s="65"/>
      <c r="X107" s="65"/>
      <c r="Y107" s="65"/>
      <c r="Z107" s="65"/>
      <c r="AA107" s="65"/>
      <c r="AB107" s="65"/>
      <c r="AC107" s="65"/>
      <c r="AD107" s="65"/>
      <c r="AE107" s="65"/>
      <c r="AF107" s="65"/>
      <c r="AG107" s="65"/>
      <c r="AH107" s="65"/>
      <c r="AI107" s="65"/>
      <c r="AJ107" s="65"/>
      <c r="AK107" s="65"/>
      <c r="AL107" s="65"/>
      <c r="AM107" s="65"/>
      <c r="AN107" s="65"/>
      <c r="AO107" s="65"/>
    </row>
    <row r="108" spans="2:41">
      <c r="B108" s="65"/>
      <c r="C108" s="65"/>
      <c r="D108" s="65"/>
      <c r="E108" s="65"/>
      <c r="F108" s="65"/>
      <c r="G108" s="65"/>
      <c r="H108" s="65"/>
      <c r="I108" s="65"/>
      <c r="J108" s="65"/>
      <c r="K108" s="65"/>
      <c r="L108" s="65"/>
      <c r="M108" s="65"/>
      <c r="N108" s="65"/>
      <c r="O108" s="65"/>
      <c r="P108" s="65"/>
      <c r="Q108" s="65"/>
      <c r="R108" s="65"/>
      <c r="S108" s="65"/>
      <c r="T108" s="65"/>
      <c r="U108" s="65"/>
      <c r="V108" s="65"/>
      <c r="W108" s="65"/>
      <c r="X108" s="65"/>
      <c r="Y108" s="65"/>
      <c r="Z108" s="65"/>
      <c r="AA108" s="65"/>
      <c r="AB108" s="65"/>
      <c r="AC108" s="65"/>
      <c r="AD108" s="65"/>
      <c r="AE108" s="65"/>
      <c r="AF108" s="65"/>
      <c r="AG108" s="65"/>
      <c r="AH108" s="65"/>
      <c r="AI108" s="65"/>
      <c r="AJ108" s="65"/>
      <c r="AK108" s="65"/>
      <c r="AL108" s="65"/>
      <c r="AM108" s="65"/>
      <c r="AN108" s="65"/>
      <c r="AO108" s="65"/>
    </row>
    <row r="109" spans="2:41">
      <c r="B109" s="65"/>
      <c r="C109" s="65"/>
      <c r="D109" s="65"/>
      <c r="E109" s="65"/>
      <c r="F109" s="65"/>
      <c r="G109" s="65"/>
      <c r="H109" s="65"/>
      <c r="I109" s="65"/>
      <c r="J109" s="65"/>
      <c r="K109" s="65"/>
      <c r="L109" s="65"/>
      <c r="M109" s="65"/>
      <c r="N109" s="65"/>
      <c r="O109" s="65"/>
      <c r="P109" s="65"/>
      <c r="Q109" s="65"/>
      <c r="R109" s="65"/>
      <c r="S109" s="65"/>
      <c r="T109" s="65"/>
      <c r="U109" s="65"/>
      <c r="V109" s="65"/>
      <c r="W109" s="65"/>
      <c r="X109" s="65"/>
      <c r="Y109" s="65"/>
      <c r="Z109" s="65"/>
      <c r="AA109" s="65"/>
      <c r="AB109" s="65"/>
      <c r="AC109" s="65"/>
      <c r="AD109" s="65"/>
      <c r="AE109" s="65"/>
      <c r="AF109" s="65"/>
      <c r="AG109" s="65"/>
      <c r="AH109" s="65"/>
      <c r="AI109" s="65"/>
      <c r="AJ109" s="65"/>
      <c r="AK109" s="65"/>
      <c r="AL109" s="65"/>
      <c r="AM109" s="65"/>
      <c r="AN109" s="65"/>
      <c r="AO109" s="65"/>
    </row>
    <row r="110" spans="2:41">
      <c r="B110" s="65"/>
      <c r="C110" s="65"/>
      <c r="D110" s="65"/>
      <c r="E110" s="65"/>
      <c r="F110" s="65"/>
      <c r="G110" s="65"/>
      <c r="H110" s="65"/>
      <c r="I110" s="65"/>
      <c r="J110" s="65"/>
      <c r="K110" s="65"/>
      <c r="L110" s="65"/>
      <c r="M110" s="65"/>
      <c r="N110" s="65"/>
      <c r="O110" s="65"/>
      <c r="P110" s="65"/>
      <c r="Q110" s="65"/>
      <c r="R110" s="65"/>
      <c r="S110" s="65"/>
      <c r="T110" s="65"/>
      <c r="U110" s="65"/>
      <c r="V110" s="65"/>
      <c r="W110" s="65"/>
      <c r="X110" s="65"/>
      <c r="Y110" s="65"/>
      <c r="Z110" s="65"/>
      <c r="AA110" s="65"/>
      <c r="AB110" s="65"/>
      <c r="AC110" s="65"/>
      <c r="AD110" s="65"/>
      <c r="AE110" s="65"/>
      <c r="AF110" s="65"/>
      <c r="AG110" s="65"/>
      <c r="AH110" s="65"/>
      <c r="AI110" s="65"/>
      <c r="AJ110" s="65"/>
      <c r="AK110" s="65"/>
      <c r="AL110" s="65"/>
      <c r="AM110" s="65"/>
      <c r="AN110" s="65"/>
      <c r="AO110" s="65"/>
    </row>
    <row r="111" spans="2:41">
      <c r="B111" s="65"/>
      <c r="C111" s="65"/>
      <c r="D111" s="65"/>
      <c r="E111" s="65"/>
      <c r="F111" s="65"/>
      <c r="G111" s="65"/>
      <c r="H111" s="65"/>
      <c r="I111" s="65"/>
      <c r="J111" s="65"/>
      <c r="K111" s="65"/>
      <c r="L111" s="65"/>
      <c r="M111" s="65"/>
      <c r="N111" s="65"/>
      <c r="O111" s="65"/>
      <c r="P111" s="65"/>
      <c r="Q111" s="65"/>
      <c r="R111" s="65"/>
      <c r="S111" s="65"/>
      <c r="T111" s="65"/>
      <c r="U111" s="65"/>
      <c r="V111" s="65"/>
      <c r="W111" s="65"/>
      <c r="X111" s="65"/>
      <c r="Y111" s="65"/>
      <c r="Z111" s="65"/>
      <c r="AA111" s="65"/>
      <c r="AB111" s="65"/>
      <c r="AC111" s="65"/>
      <c r="AD111" s="65"/>
      <c r="AE111" s="65"/>
      <c r="AF111" s="65"/>
      <c r="AG111" s="65"/>
      <c r="AH111" s="65"/>
      <c r="AI111" s="65"/>
      <c r="AJ111" s="65"/>
      <c r="AK111" s="65"/>
      <c r="AL111" s="65"/>
      <c r="AM111" s="65"/>
      <c r="AN111" s="65"/>
      <c r="AO111" s="65"/>
    </row>
    <row r="112" spans="2:41">
      <c r="B112" s="65"/>
      <c r="C112" s="65"/>
      <c r="D112" s="65"/>
      <c r="E112" s="65"/>
      <c r="F112" s="65"/>
      <c r="G112" s="65"/>
      <c r="H112" s="65"/>
      <c r="I112" s="65"/>
      <c r="J112" s="65"/>
      <c r="K112" s="65"/>
      <c r="L112" s="65"/>
      <c r="M112" s="65"/>
      <c r="N112" s="65"/>
      <c r="O112" s="65"/>
      <c r="P112" s="65"/>
      <c r="Q112" s="65"/>
      <c r="R112" s="65"/>
      <c r="S112" s="65"/>
      <c r="T112" s="65"/>
      <c r="U112" s="65"/>
      <c r="V112" s="65"/>
      <c r="W112" s="65"/>
      <c r="X112" s="65"/>
      <c r="Y112" s="65"/>
      <c r="Z112" s="65"/>
      <c r="AA112" s="65"/>
      <c r="AB112" s="68"/>
      <c r="AC112" s="65"/>
      <c r="AD112" s="65"/>
      <c r="AE112" s="68"/>
      <c r="AF112" s="65"/>
      <c r="AG112" s="65"/>
      <c r="AH112" s="65"/>
      <c r="AI112" s="68"/>
      <c r="AJ112" s="65"/>
      <c r="AK112" s="65"/>
      <c r="AL112" s="65"/>
      <c r="AM112" s="65"/>
      <c r="AN112" s="65"/>
      <c r="AO112" s="65"/>
    </row>
    <row r="113" spans="2:41">
      <c r="B113" s="65"/>
      <c r="C113" s="65"/>
      <c r="D113" s="65"/>
      <c r="E113" s="65"/>
      <c r="F113" s="65"/>
      <c r="G113" s="65"/>
      <c r="H113" s="65"/>
      <c r="I113" s="65"/>
      <c r="J113" s="65"/>
      <c r="K113" s="65"/>
      <c r="L113" s="65"/>
      <c r="M113" s="65"/>
      <c r="N113" s="65"/>
      <c r="O113" s="65"/>
      <c r="P113" s="65"/>
      <c r="Q113" s="65"/>
      <c r="R113" s="65"/>
      <c r="S113" s="65"/>
      <c r="T113" s="65"/>
      <c r="U113" s="65"/>
      <c r="V113" s="65"/>
      <c r="W113" s="65"/>
      <c r="X113" s="65"/>
      <c r="Y113" s="65"/>
      <c r="Z113" s="65"/>
      <c r="AA113" s="65"/>
      <c r="AB113" s="68"/>
      <c r="AC113" s="65"/>
      <c r="AD113" s="65"/>
      <c r="AE113" s="65"/>
      <c r="AF113" s="65"/>
      <c r="AG113" s="65"/>
      <c r="AH113" s="65"/>
      <c r="AI113" s="68"/>
      <c r="AJ113" s="65"/>
      <c r="AK113" s="65"/>
      <c r="AL113" s="65"/>
      <c r="AM113" s="65"/>
      <c r="AN113" s="65"/>
      <c r="AO113" s="65"/>
    </row>
    <row r="114" spans="2:41">
      <c r="B114" s="65"/>
      <c r="C114" s="65"/>
      <c r="D114" s="65"/>
      <c r="E114" s="65"/>
      <c r="F114" s="65"/>
      <c r="G114" s="65"/>
      <c r="H114" s="65"/>
      <c r="I114" s="65"/>
      <c r="J114" s="65"/>
      <c r="K114" s="65"/>
      <c r="L114" s="65"/>
      <c r="M114" s="65"/>
      <c r="N114" s="65"/>
      <c r="O114" s="65"/>
      <c r="P114" s="65"/>
      <c r="Q114" s="65"/>
      <c r="R114" s="65"/>
      <c r="S114" s="65"/>
      <c r="T114" s="65"/>
      <c r="U114" s="65"/>
      <c r="V114" s="65"/>
      <c r="W114" s="65"/>
      <c r="X114" s="65"/>
      <c r="Y114" s="65"/>
      <c r="Z114" s="65"/>
      <c r="AA114" s="65"/>
      <c r="AB114" s="65"/>
      <c r="AC114" s="65"/>
      <c r="AD114" s="65"/>
      <c r="AE114" s="65"/>
      <c r="AF114" s="68"/>
      <c r="AG114" s="65"/>
      <c r="AH114" s="72"/>
      <c r="AI114" s="65"/>
      <c r="AJ114" s="65"/>
      <c r="AK114" s="65"/>
      <c r="AL114" s="65"/>
      <c r="AM114" s="65"/>
      <c r="AN114" s="65"/>
      <c r="AO114" s="65"/>
    </row>
    <row r="115" spans="2:41">
      <c r="B115" s="65"/>
      <c r="C115" s="65"/>
      <c r="D115" s="65"/>
      <c r="E115" s="65"/>
      <c r="F115" s="65"/>
      <c r="G115" s="65"/>
      <c r="H115" s="65"/>
      <c r="I115" s="65"/>
      <c r="J115" s="65"/>
      <c r="K115" s="65"/>
      <c r="L115" s="65"/>
      <c r="M115" s="65"/>
      <c r="N115" s="65"/>
      <c r="O115" s="65"/>
      <c r="P115" s="65"/>
      <c r="Q115" s="65"/>
      <c r="R115" s="65"/>
      <c r="S115" s="65"/>
      <c r="T115" s="65"/>
      <c r="U115" s="65"/>
      <c r="V115" s="65"/>
      <c r="W115" s="65"/>
      <c r="X115" s="65"/>
      <c r="Y115" s="65"/>
      <c r="Z115" s="65"/>
      <c r="AA115" s="65"/>
      <c r="AB115" s="65"/>
      <c r="AC115" s="65"/>
      <c r="AD115" s="65"/>
      <c r="AE115" s="65"/>
      <c r="AF115" s="65"/>
      <c r="AG115" s="65"/>
      <c r="AH115" s="65"/>
      <c r="AI115" s="65"/>
      <c r="AJ115" s="65"/>
      <c r="AK115" s="65"/>
      <c r="AL115" s="65"/>
      <c r="AM115" s="65"/>
      <c r="AN115" s="65"/>
      <c r="AO115" s="65"/>
    </row>
    <row r="116" spans="2:41">
      <c r="B116" s="65"/>
      <c r="C116" s="65"/>
      <c r="D116" s="65"/>
      <c r="E116" s="65"/>
      <c r="F116" s="65"/>
      <c r="G116" s="65"/>
      <c r="H116" s="65"/>
      <c r="I116" s="65"/>
      <c r="J116" s="65"/>
      <c r="K116" s="65"/>
      <c r="L116" s="65"/>
      <c r="M116" s="65"/>
      <c r="N116" s="65"/>
      <c r="O116" s="65"/>
      <c r="P116" s="65"/>
      <c r="Q116" s="65"/>
      <c r="R116" s="65"/>
      <c r="S116" s="65"/>
      <c r="T116" s="65"/>
      <c r="U116" s="65"/>
      <c r="V116" s="65"/>
      <c r="W116" s="65"/>
      <c r="X116" s="65"/>
      <c r="Y116" s="65"/>
      <c r="Z116" s="65"/>
      <c r="AA116" s="65"/>
      <c r="AB116" s="68"/>
      <c r="AC116" s="65"/>
      <c r="AD116" s="65"/>
      <c r="AE116" s="65"/>
      <c r="AF116" s="65"/>
      <c r="AG116" s="65"/>
      <c r="AH116" s="65"/>
      <c r="AI116" s="65"/>
      <c r="AJ116" s="65"/>
      <c r="AK116" s="65"/>
      <c r="AL116" s="65"/>
      <c r="AM116" s="65"/>
      <c r="AN116" s="65"/>
      <c r="AO116" s="65"/>
    </row>
    <row r="117" spans="2:41">
      <c r="B117" s="65"/>
      <c r="C117" s="65"/>
      <c r="D117" s="65"/>
      <c r="E117" s="65"/>
      <c r="F117" s="65"/>
      <c r="G117" s="65"/>
      <c r="H117" s="65"/>
      <c r="I117" s="65"/>
      <c r="J117" s="65"/>
      <c r="K117" s="65"/>
      <c r="L117" s="65"/>
      <c r="M117" s="65"/>
      <c r="N117" s="65"/>
      <c r="O117" s="65"/>
      <c r="P117" s="65"/>
      <c r="Q117" s="65"/>
      <c r="R117" s="65"/>
      <c r="S117" s="65"/>
      <c r="T117" s="65"/>
      <c r="U117" s="65"/>
      <c r="V117" s="65"/>
      <c r="W117" s="65"/>
      <c r="X117" s="65"/>
      <c r="Y117" s="65"/>
      <c r="Z117" s="65"/>
      <c r="AA117" s="65"/>
      <c r="AB117" s="65"/>
      <c r="AC117" s="65"/>
      <c r="AD117" s="80"/>
      <c r="AE117" s="65"/>
      <c r="AF117" s="65"/>
      <c r="AG117" s="65"/>
      <c r="AH117" s="65"/>
      <c r="AI117" s="65"/>
      <c r="AJ117" s="65"/>
      <c r="AK117" s="65"/>
      <c r="AL117" s="65"/>
      <c r="AM117" s="65"/>
      <c r="AN117" s="65"/>
      <c r="AO117" s="65"/>
    </row>
    <row r="118" spans="2:41">
      <c r="B118" s="65"/>
      <c r="C118" s="65"/>
      <c r="D118" s="65"/>
      <c r="E118" s="65"/>
      <c r="F118" s="65"/>
      <c r="G118" s="65"/>
      <c r="H118" s="65"/>
      <c r="I118" s="65"/>
      <c r="J118" s="65"/>
      <c r="K118" s="65"/>
      <c r="L118" s="65"/>
      <c r="M118" s="65"/>
      <c r="N118" s="65"/>
      <c r="O118" s="65"/>
      <c r="P118" s="65"/>
      <c r="Q118" s="65"/>
      <c r="R118" s="65"/>
      <c r="S118" s="65"/>
      <c r="T118" s="65"/>
      <c r="U118" s="65"/>
      <c r="V118" s="65"/>
      <c r="W118" s="65"/>
      <c r="X118" s="65"/>
      <c r="Y118" s="65"/>
      <c r="Z118" s="65"/>
      <c r="AA118" s="65"/>
      <c r="AB118" s="65"/>
      <c r="AC118" s="65"/>
      <c r="AD118" s="65"/>
      <c r="AE118" s="65"/>
      <c r="AF118" s="65"/>
      <c r="AG118" s="65"/>
      <c r="AH118" s="65"/>
      <c r="AI118" s="65"/>
      <c r="AJ118" s="65"/>
      <c r="AK118" s="65"/>
      <c r="AL118" s="65"/>
      <c r="AM118" s="65"/>
      <c r="AN118" s="65"/>
      <c r="AO118" s="65"/>
    </row>
    <row r="119" spans="2:41">
      <c r="B119" s="65"/>
      <c r="C119" s="65"/>
      <c r="D119" s="65"/>
      <c r="E119" s="65"/>
      <c r="F119" s="65"/>
      <c r="G119" s="65"/>
      <c r="H119" s="65"/>
      <c r="I119" s="65"/>
      <c r="J119" s="65"/>
      <c r="K119" s="65"/>
      <c r="L119" s="65"/>
      <c r="M119" s="65"/>
      <c r="N119" s="65"/>
      <c r="O119" s="65"/>
      <c r="P119" s="65"/>
      <c r="Q119" s="65"/>
      <c r="R119" s="65"/>
      <c r="S119" s="65"/>
      <c r="T119" s="65"/>
      <c r="U119" s="65"/>
      <c r="V119" s="65"/>
      <c r="W119" s="65"/>
      <c r="X119" s="65"/>
      <c r="Y119" s="65"/>
      <c r="Z119" s="65"/>
      <c r="AA119" s="65"/>
      <c r="AB119" s="65"/>
      <c r="AC119" s="65"/>
      <c r="AD119" s="65"/>
      <c r="AE119" s="65"/>
      <c r="AF119" s="65"/>
      <c r="AG119" s="65"/>
      <c r="AH119" s="65"/>
      <c r="AI119" s="65"/>
      <c r="AJ119" s="65"/>
      <c r="AK119" s="65"/>
      <c r="AL119" s="65"/>
      <c r="AM119" s="65"/>
      <c r="AN119" s="65"/>
      <c r="AO119" s="65"/>
    </row>
    <row r="120" spans="2:41">
      <c r="B120" s="65"/>
      <c r="C120" s="65"/>
      <c r="D120" s="65"/>
      <c r="E120" s="65"/>
      <c r="F120" s="65"/>
      <c r="G120" s="65"/>
      <c r="H120" s="65"/>
      <c r="I120" s="65"/>
      <c r="J120" s="65"/>
      <c r="K120" s="65"/>
      <c r="L120" s="65"/>
      <c r="M120" s="65"/>
      <c r="N120" s="65"/>
      <c r="O120" s="65"/>
      <c r="P120" s="65"/>
      <c r="Q120" s="65"/>
      <c r="R120" s="65"/>
      <c r="S120" s="65"/>
      <c r="T120" s="65"/>
      <c r="U120" s="65"/>
      <c r="V120" s="65"/>
      <c r="W120" s="65"/>
      <c r="X120" s="65"/>
      <c r="Y120" s="65"/>
      <c r="Z120" s="65"/>
      <c r="AA120" s="65"/>
      <c r="AB120" s="65"/>
      <c r="AC120" s="65"/>
      <c r="AD120" s="65"/>
      <c r="AE120" s="65"/>
      <c r="AF120" s="65"/>
      <c r="AG120" s="65"/>
      <c r="AH120" s="65"/>
      <c r="AI120" s="65"/>
      <c r="AJ120" s="65"/>
      <c r="AK120" s="65"/>
      <c r="AL120" s="65"/>
      <c r="AM120" s="65"/>
      <c r="AN120" s="65"/>
      <c r="AO120" s="65"/>
    </row>
    <row r="121" spans="2:41">
      <c r="B121" s="65"/>
      <c r="C121" s="65"/>
      <c r="D121" s="65"/>
      <c r="E121" s="65"/>
      <c r="F121" s="65"/>
      <c r="G121" s="65"/>
      <c r="H121" s="65"/>
      <c r="I121" s="65"/>
      <c r="J121" s="65"/>
      <c r="K121" s="65"/>
      <c r="L121" s="65"/>
      <c r="M121" s="65"/>
      <c r="N121" s="65"/>
      <c r="O121" s="65"/>
      <c r="P121" s="65"/>
      <c r="Q121" s="65"/>
      <c r="R121" s="65"/>
      <c r="S121" s="65"/>
      <c r="T121" s="65"/>
      <c r="U121" s="65"/>
      <c r="V121" s="65"/>
      <c r="W121" s="65"/>
      <c r="X121" s="65"/>
      <c r="Y121" s="65"/>
      <c r="Z121" s="65"/>
      <c r="AA121" s="65"/>
      <c r="AB121" s="65"/>
      <c r="AC121" s="65"/>
      <c r="AD121" s="65"/>
      <c r="AE121" s="65"/>
      <c r="AF121" s="65"/>
      <c r="AG121" s="65"/>
      <c r="AH121" s="65"/>
      <c r="AI121" s="65"/>
      <c r="AJ121" s="65"/>
      <c r="AK121" s="65"/>
      <c r="AL121" s="65"/>
      <c r="AM121" s="65"/>
      <c r="AN121" s="65"/>
      <c r="AO121" s="65"/>
    </row>
    <row r="122" spans="2:41">
      <c r="B122" s="65"/>
      <c r="C122" s="65"/>
      <c r="D122" s="65"/>
      <c r="E122" s="65"/>
      <c r="F122" s="65"/>
      <c r="G122" s="65"/>
      <c r="H122" s="65"/>
      <c r="I122" s="65"/>
      <c r="J122" s="65"/>
      <c r="K122" s="65"/>
      <c r="L122" s="65"/>
      <c r="M122" s="65"/>
      <c r="N122" s="65"/>
      <c r="O122" s="65"/>
      <c r="P122" s="65"/>
      <c r="Q122" s="65"/>
      <c r="R122" s="65"/>
      <c r="S122" s="65"/>
      <c r="T122" s="65"/>
      <c r="U122" s="65"/>
      <c r="V122" s="65"/>
      <c r="W122" s="65"/>
      <c r="X122" s="65"/>
      <c r="Y122" s="65"/>
      <c r="Z122" s="65"/>
      <c r="AA122" s="65"/>
      <c r="AB122" s="65"/>
      <c r="AC122" s="65"/>
      <c r="AD122" s="65"/>
      <c r="AE122" s="65"/>
      <c r="AF122" s="65"/>
      <c r="AG122" s="65"/>
      <c r="AH122" s="65"/>
      <c r="AI122" s="65"/>
      <c r="AJ122" s="65"/>
      <c r="AK122" s="65"/>
      <c r="AL122" s="65"/>
      <c r="AM122" s="65"/>
      <c r="AN122" s="65"/>
      <c r="AO122" s="65"/>
    </row>
    <row r="123" spans="2:41">
      <c r="B123" s="65"/>
      <c r="C123" s="65"/>
      <c r="D123" s="65"/>
      <c r="E123" s="65"/>
      <c r="F123" s="65"/>
      <c r="G123" s="65"/>
      <c r="H123" s="65"/>
      <c r="I123" s="65"/>
      <c r="J123" s="65"/>
      <c r="K123" s="65"/>
      <c r="L123" s="65"/>
      <c r="M123" s="65"/>
      <c r="N123" s="65"/>
      <c r="O123" s="65"/>
      <c r="P123" s="65"/>
      <c r="Q123" s="65"/>
      <c r="R123" s="65"/>
      <c r="S123" s="65"/>
      <c r="T123" s="65"/>
      <c r="U123" s="65"/>
      <c r="V123" s="65"/>
      <c r="W123" s="65"/>
      <c r="X123" s="65"/>
      <c r="Y123" s="65"/>
      <c r="Z123" s="65"/>
      <c r="AA123" s="65"/>
      <c r="AB123" s="65"/>
      <c r="AC123" s="65"/>
      <c r="AD123" s="65"/>
      <c r="AE123" s="65"/>
      <c r="AF123" s="65"/>
      <c r="AG123" s="65"/>
      <c r="AH123" s="65"/>
      <c r="AI123" s="65"/>
      <c r="AJ123" s="65"/>
      <c r="AK123" s="65"/>
      <c r="AL123" s="65"/>
      <c r="AM123" s="65"/>
      <c r="AN123" s="65"/>
      <c r="AO123" s="65"/>
    </row>
    <row r="124" spans="2:41">
      <c r="B124" s="65"/>
      <c r="C124" s="65"/>
      <c r="D124" s="65"/>
      <c r="E124" s="65"/>
      <c r="F124" s="65"/>
      <c r="G124" s="65"/>
      <c r="H124" s="65"/>
      <c r="I124" s="65"/>
      <c r="J124" s="65"/>
      <c r="K124" s="65"/>
      <c r="L124" s="65"/>
      <c r="M124" s="65"/>
      <c r="N124" s="65"/>
      <c r="O124" s="65"/>
      <c r="P124" s="65"/>
      <c r="Q124" s="65"/>
      <c r="R124" s="65"/>
      <c r="S124" s="65"/>
      <c r="T124" s="65"/>
      <c r="U124" s="65"/>
      <c r="V124" s="65"/>
      <c r="W124" s="65"/>
      <c r="X124" s="65"/>
      <c r="Y124" s="65"/>
      <c r="Z124" s="65"/>
      <c r="AA124" s="65"/>
      <c r="AB124" s="65"/>
      <c r="AC124" s="65"/>
      <c r="AD124" s="65"/>
      <c r="AE124" s="65"/>
      <c r="AF124" s="65"/>
      <c r="AG124" s="65"/>
      <c r="AH124" s="65"/>
      <c r="AI124" s="65"/>
      <c r="AJ124" s="65"/>
      <c r="AK124" s="65"/>
      <c r="AL124" s="65"/>
      <c r="AM124" s="65"/>
      <c r="AN124" s="65"/>
      <c r="AO124" s="65"/>
    </row>
    <row r="125" spans="2:41">
      <c r="B125" s="65"/>
      <c r="C125" s="65"/>
      <c r="D125" s="65"/>
      <c r="E125" s="65"/>
      <c r="F125" s="65"/>
      <c r="G125" s="65"/>
      <c r="H125" s="65"/>
      <c r="I125" s="65"/>
      <c r="J125" s="65"/>
      <c r="K125" s="65"/>
      <c r="L125" s="65"/>
      <c r="M125" s="65"/>
      <c r="N125" s="65"/>
      <c r="O125" s="65"/>
      <c r="P125" s="65"/>
      <c r="Q125" s="65"/>
      <c r="R125" s="65"/>
      <c r="S125" s="65"/>
      <c r="T125" s="65"/>
      <c r="U125" s="65"/>
      <c r="V125" s="65"/>
      <c r="W125" s="65"/>
      <c r="X125" s="65"/>
      <c r="Y125" s="65"/>
      <c r="Z125" s="65"/>
      <c r="AA125" s="65"/>
      <c r="AB125" s="65"/>
      <c r="AC125" s="65"/>
      <c r="AD125" s="65"/>
      <c r="AE125" s="65"/>
      <c r="AF125" s="65"/>
      <c r="AG125" s="65"/>
      <c r="AH125" s="65"/>
      <c r="AI125" s="65"/>
      <c r="AJ125" s="65"/>
      <c r="AK125" s="65"/>
      <c r="AL125" s="65"/>
      <c r="AM125" s="65"/>
      <c r="AN125" s="65"/>
      <c r="AO125" s="65"/>
    </row>
    <row r="126" spans="2:41">
      <c r="B126" s="65"/>
      <c r="C126" s="65"/>
      <c r="D126" s="65"/>
      <c r="E126" s="65"/>
      <c r="F126" s="65"/>
      <c r="G126" s="65"/>
      <c r="H126" s="65"/>
      <c r="I126" s="65"/>
      <c r="J126" s="65"/>
      <c r="K126" s="65"/>
      <c r="L126" s="65"/>
      <c r="M126" s="65"/>
      <c r="N126" s="65"/>
      <c r="O126" s="65"/>
      <c r="P126" s="65"/>
      <c r="Q126" s="65"/>
      <c r="R126" s="65"/>
      <c r="S126" s="65"/>
      <c r="T126" s="65"/>
      <c r="U126" s="65"/>
      <c r="V126" s="65"/>
      <c r="W126" s="65"/>
      <c r="X126" s="65"/>
      <c r="Y126" s="65"/>
      <c r="Z126" s="65"/>
      <c r="AA126" s="65"/>
      <c r="AB126" s="65"/>
      <c r="AC126" s="65"/>
      <c r="AD126" s="65"/>
      <c r="AE126" s="65"/>
      <c r="AF126" s="65"/>
      <c r="AG126" s="65"/>
      <c r="AH126" s="65"/>
      <c r="AI126" s="65"/>
      <c r="AJ126" s="65"/>
      <c r="AK126" s="65"/>
      <c r="AL126" s="65"/>
      <c r="AM126" s="65"/>
      <c r="AN126" s="65"/>
      <c r="AO126" s="65"/>
    </row>
    <row r="127" spans="2:41">
      <c r="B127" s="65"/>
      <c r="C127" s="65"/>
      <c r="D127" s="65"/>
      <c r="E127" s="65"/>
      <c r="F127" s="65"/>
      <c r="G127" s="65"/>
      <c r="H127" s="65"/>
      <c r="I127" s="65"/>
      <c r="J127" s="65"/>
      <c r="K127" s="65"/>
      <c r="L127" s="65"/>
      <c r="M127" s="65"/>
      <c r="N127" s="65"/>
      <c r="O127" s="65"/>
      <c r="P127" s="65"/>
      <c r="Q127" s="65"/>
      <c r="R127" s="65"/>
      <c r="S127" s="65"/>
      <c r="T127" s="65"/>
      <c r="U127" s="65"/>
      <c r="V127" s="65"/>
      <c r="W127" s="65"/>
      <c r="X127" s="65"/>
      <c r="Y127" s="65"/>
      <c r="Z127" s="65"/>
      <c r="AA127" s="65"/>
      <c r="AB127" s="65"/>
      <c r="AC127" s="65"/>
      <c r="AD127" s="65"/>
      <c r="AE127" s="65"/>
      <c r="AF127" s="65"/>
      <c r="AG127" s="65"/>
      <c r="AH127" s="65"/>
      <c r="AI127" s="65"/>
      <c r="AJ127" s="65"/>
      <c r="AK127" s="65"/>
      <c r="AL127" s="65"/>
      <c r="AM127" s="65"/>
      <c r="AN127" s="65"/>
      <c r="AO127" s="65"/>
    </row>
    <row r="128" spans="2:41">
      <c r="B128" s="65"/>
      <c r="C128" s="65"/>
      <c r="D128" s="65"/>
      <c r="E128" s="65"/>
      <c r="F128" s="65"/>
      <c r="G128" s="65"/>
      <c r="H128" s="65"/>
      <c r="I128" s="65"/>
      <c r="J128" s="65"/>
      <c r="K128" s="65"/>
      <c r="L128" s="65"/>
      <c r="M128" s="65"/>
      <c r="N128" s="65"/>
      <c r="O128" s="65"/>
      <c r="P128" s="65"/>
      <c r="Q128" s="65"/>
      <c r="R128" s="65"/>
      <c r="S128" s="65"/>
      <c r="T128" s="65"/>
      <c r="U128" s="65"/>
      <c r="V128" s="65"/>
      <c r="W128" s="65"/>
      <c r="X128" s="65"/>
      <c r="Y128" s="65"/>
      <c r="Z128" s="65"/>
      <c r="AA128" s="65"/>
      <c r="AB128" s="65"/>
      <c r="AC128" s="65"/>
      <c r="AD128" s="65"/>
      <c r="AE128" s="65"/>
      <c r="AF128" s="65"/>
      <c r="AG128" s="65"/>
      <c r="AH128" s="65"/>
      <c r="AI128" s="65"/>
      <c r="AJ128" s="65"/>
      <c r="AK128" s="65"/>
      <c r="AL128" s="65"/>
      <c r="AM128" s="65"/>
      <c r="AN128" s="65"/>
      <c r="AO128" s="65"/>
    </row>
    <row r="129" spans="2:41">
      <c r="B129" s="65"/>
      <c r="C129" s="65"/>
      <c r="D129" s="65"/>
      <c r="E129" s="65"/>
      <c r="F129" s="65"/>
      <c r="G129" s="65"/>
      <c r="H129" s="65"/>
      <c r="I129" s="65"/>
      <c r="J129" s="65"/>
      <c r="K129" s="65"/>
      <c r="L129" s="65"/>
      <c r="M129" s="65"/>
      <c r="N129" s="65"/>
      <c r="O129" s="65"/>
      <c r="P129" s="65"/>
      <c r="Q129" s="65"/>
      <c r="R129" s="65"/>
      <c r="S129" s="65"/>
      <c r="T129" s="65"/>
      <c r="U129" s="65"/>
      <c r="V129" s="65"/>
      <c r="W129" s="65"/>
      <c r="X129" s="65"/>
      <c r="Y129" s="65"/>
      <c r="Z129" s="65"/>
      <c r="AA129" s="65"/>
      <c r="AB129" s="65"/>
      <c r="AC129" s="65"/>
      <c r="AD129" s="65"/>
      <c r="AE129" s="65"/>
      <c r="AF129" s="65"/>
      <c r="AG129" s="65"/>
      <c r="AH129" s="65"/>
      <c r="AI129" s="65"/>
      <c r="AJ129" s="65"/>
      <c r="AK129" s="65"/>
      <c r="AL129" s="65"/>
      <c r="AM129" s="65"/>
      <c r="AN129" s="65"/>
      <c r="AO129" s="65"/>
    </row>
    <row r="130" spans="2:41">
      <c r="B130" s="65"/>
      <c r="C130" s="65"/>
      <c r="D130" s="65"/>
      <c r="E130" s="65"/>
      <c r="F130" s="65"/>
      <c r="G130" s="65"/>
      <c r="H130" s="65"/>
      <c r="I130" s="65"/>
      <c r="J130" s="65"/>
      <c r="K130" s="65"/>
      <c r="L130" s="65"/>
      <c r="M130" s="65"/>
      <c r="N130" s="65"/>
      <c r="O130" s="65"/>
      <c r="P130" s="65"/>
      <c r="Q130" s="65"/>
      <c r="R130" s="65"/>
      <c r="S130" s="65"/>
      <c r="T130" s="65"/>
      <c r="U130" s="65"/>
      <c r="V130" s="65"/>
      <c r="W130" s="65"/>
      <c r="X130" s="65"/>
      <c r="Y130" s="65"/>
      <c r="Z130" s="65"/>
      <c r="AA130" s="65"/>
      <c r="AB130" s="65"/>
      <c r="AC130" s="65"/>
      <c r="AD130" s="65"/>
      <c r="AE130" s="65"/>
      <c r="AF130" s="65"/>
      <c r="AG130" s="65"/>
      <c r="AH130" s="65"/>
      <c r="AI130" s="65"/>
      <c r="AJ130" s="65"/>
      <c r="AK130" s="65"/>
      <c r="AL130" s="65"/>
      <c r="AM130" s="65"/>
      <c r="AN130" s="65"/>
      <c r="AO130" s="65"/>
    </row>
    <row r="131" spans="2:41">
      <c r="B131" s="65"/>
      <c r="C131" s="65"/>
      <c r="D131" s="65"/>
      <c r="E131" s="65"/>
      <c r="F131" s="65"/>
      <c r="G131" s="65"/>
      <c r="H131" s="65"/>
      <c r="I131" s="65"/>
      <c r="J131" s="65"/>
      <c r="K131" s="65"/>
      <c r="L131" s="65"/>
      <c r="M131" s="65"/>
      <c r="N131" s="65"/>
      <c r="O131" s="65"/>
      <c r="P131" s="65"/>
      <c r="Q131" s="65"/>
      <c r="R131" s="65"/>
      <c r="S131" s="65"/>
      <c r="T131" s="65"/>
      <c r="U131" s="65"/>
      <c r="V131" s="65"/>
      <c r="W131" s="65"/>
      <c r="X131" s="65"/>
      <c r="Y131" s="65"/>
      <c r="Z131" s="65"/>
      <c r="AA131" s="65"/>
      <c r="AB131" s="65"/>
      <c r="AC131" s="65"/>
      <c r="AD131" s="65"/>
      <c r="AE131" s="65"/>
      <c r="AF131" s="65"/>
      <c r="AG131" s="65"/>
      <c r="AH131" s="65"/>
      <c r="AI131" s="65"/>
      <c r="AJ131" s="65"/>
      <c r="AK131" s="65"/>
      <c r="AL131" s="65"/>
      <c r="AM131" s="65"/>
      <c r="AN131" s="65"/>
      <c r="AO131" s="65"/>
    </row>
    <row r="132" spans="2:41">
      <c r="B132" s="65"/>
      <c r="C132" s="65"/>
      <c r="D132" s="65"/>
      <c r="E132" s="65"/>
      <c r="F132" s="65"/>
      <c r="G132" s="65"/>
      <c r="H132" s="65"/>
      <c r="I132" s="65"/>
      <c r="J132" s="65"/>
      <c r="K132" s="65"/>
      <c r="L132" s="65"/>
      <c r="M132" s="65"/>
      <c r="N132" s="65"/>
      <c r="O132" s="65"/>
      <c r="P132" s="65"/>
      <c r="Q132" s="65"/>
      <c r="R132" s="65"/>
      <c r="S132" s="65"/>
      <c r="T132" s="65"/>
      <c r="U132" s="65"/>
      <c r="V132" s="65"/>
      <c r="W132" s="65"/>
      <c r="X132" s="65"/>
      <c r="Y132" s="65"/>
      <c r="Z132" s="65"/>
      <c r="AA132" s="65"/>
      <c r="AB132" s="65"/>
      <c r="AC132" s="65"/>
      <c r="AD132" s="65"/>
      <c r="AE132" s="65"/>
      <c r="AF132" s="65"/>
      <c r="AG132" s="65"/>
      <c r="AH132" s="65"/>
      <c r="AI132" s="65"/>
      <c r="AJ132" s="65"/>
      <c r="AK132" s="65"/>
      <c r="AL132" s="65"/>
      <c r="AM132" s="65"/>
      <c r="AN132" s="65"/>
      <c r="AO132" s="65"/>
    </row>
    <row r="133" spans="2:41">
      <c r="B133" s="65"/>
      <c r="C133" s="65"/>
      <c r="D133" s="65"/>
      <c r="E133" s="65"/>
      <c r="F133" s="65"/>
      <c r="G133" s="65"/>
      <c r="H133" s="65"/>
      <c r="I133" s="65"/>
      <c r="J133" s="65"/>
      <c r="K133" s="65"/>
      <c r="L133" s="65"/>
      <c r="M133" s="65"/>
      <c r="N133" s="65"/>
      <c r="O133" s="65"/>
      <c r="P133" s="65"/>
      <c r="Q133" s="65"/>
      <c r="R133" s="65"/>
      <c r="S133" s="65"/>
      <c r="T133" s="65"/>
      <c r="U133" s="65"/>
      <c r="V133" s="65"/>
      <c r="W133" s="65"/>
      <c r="X133" s="65"/>
      <c r="Y133" s="65"/>
      <c r="Z133" s="65"/>
      <c r="AA133" s="65"/>
      <c r="AB133" s="65"/>
      <c r="AC133" s="65"/>
      <c r="AD133" s="65"/>
      <c r="AE133" s="65"/>
      <c r="AF133" s="65"/>
      <c r="AG133" s="65"/>
      <c r="AH133" s="65"/>
      <c r="AI133" s="65"/>
      <c r="AJ133" s="65"/>
      <c r="AK133" s="65"/>
      <c r="AL133" s="65"/>
      <c r="AM133" s="65"/>
      <c r="AN133" s="65"/>
      <c r="AO133" s="65"/>
    </row>
    <row r="134" spans="2:41">
      <c r="B134" s="65"/>
      <c r="C134" s="65"/>
      <c r="D134" s="65"/>
      <c r="E134" s="65"/>
      <c r="F134" s="65"/>
      <c r="G134" s="65"/>
      <c r="H134" s="65"/>
      <c r="I134" s="65"/>
      <c r="J134" s="65"/>
      <c r="K134" s="65"/>
      <c r="L134" s="65"/>
      <c r="M134" s="65"/>
      <c r="N134" s="65"/>
      <c r="O134" s="65"/>
      <c r="P134" s="65"/>
      <c r="Q134" s="65"/>
      <c r="R134" s="65"/>
      <c r="S134" s="65"/>
      <c r="T134" s="65"/>
      <c r="U134" s="65"/>
      <c r="V134" s="65"/>
      <c r="W134" s="65"/>
      <c r="X134" s="65"/>
      <c r="Y134" s="65"/>
      <c r="Z134" s="65"/>
      <c r="AA134" s="65"/>
      <c r="AB134" s="65"/>
      <c r="AC134" s="65"/>
      <c r="AD134" s="65"/>
      <c r="AE134" s="65"/>
      <c r="AF134" s="65"/>
      <c r="AG134" s="65"/>
      <c r="AH134" s="65"/>
      <c r="AI134" s="65"/>
      <c r="AJ134" s="65"/>
      <c r="AK134" s="65"/>
      <c r="AL134" s="65"/>
      <c r="AM134" s="65"/>
      <c r="AN134" s="65"/>
      <c r="AO134" s="65"/>
    </row>
    <row r="135" spans="2:41">
      <c r="B135" s="65"/>
      <c r="C135" s="65"/>
      <c r="D135" s="65"/>
      <c r="E135" s="65"/>
      <c r="F135" s="65"/>
      <c r="G135" s="65"/>
      <c r="H135" s="65"/>
      <c r="I135" s="65"/>
      <c r="J135" s="65"/>
      <c r="K135" s="65"/>
      <c r="L135" s="65"/>
      <c r="M135" s="65"/>
      <c r="N135" s="65"/>
      <c r="O135" s="65"/>
      <c r="P135" s="65"/>
      <c r="Q135" s="65"/>
      <c r="R135" s="65"/>
      <c r="S135" s="65"/>
      <c r="T135" s="65"/>
      <c r="U135" s="65"/>
      <c r="V135" s="65"/>
      <c r="W135" s="65"/>
      <c r="X135" s="65"/>
      <c r="Y135" s="65"/>
      <c r="Z135" s="65"/>
      <c r="AA135" s="65"/>
      <c r="AB135" s="65"/>
      <c r="AC135" s="65"/>
      <c r="AD135" s="65"/>
      <c r="AE135" s="65"/>
      <c r="AF135" s="65"/>
      <c r="AG135" s="65"/>
      <c r="AH135" s="65"/>
      <c r="AI135" s="65"/>
      <c r="AJ135" s="65"/>
      <c r="AK135" s="65"/>
      <c r="AL135" s="65"/>
      <c r="AM135" s="65"/>
      <c r="AN135" s="65"/>
      <c r="AO135" s="65"/>
    </row>
    <row r="136" spans="2:41">
      <c r="B136" s="65"/>
      <c r="C136" s="65"/>
      <c r="D136" s="65"/>
      <c r="E136" s="65"/>
      <c r="F136" s="65"/>
      <c r="G136" s="65"/>
      <c r="H136" s="65"/>
      <c r="I136" s="65"/>
      <c r="J136" s="65"/>
      <c r="K136" s="65"/>
      <c r="L136" s="65"/>
      <c r="M136" s="65"/>
      <c r="N136" s="65"/>
      <c r="O136" s="65"/>
      <c r="P136" s="65"/>
      <c r="Q136" s="65"/>
      <c r="R136" s="65"/>
      <c r="S136" s="65"/>
      <c r="T136" s="65"/>
      <c r="U136" s="65"/>
      <c r="V136" s="65"/>
      <c r="W136" s="65"/>
      <c r="X136" s="65"/>
      <c r="Y136" s="65"/>
      <c r="Z136" s="65"/>
      <c r="AA136" s="65"/>
      <c r="AB136" s="65"/>
      <c r="AC136" s="65"/>
      <c r="AD136" s="65"/>
      <c r="AE136" s="65"/>
      <c r="AF136" s="65"/>
      <c r="AG136" s="65"/>
      <c r="AH136" s="65"/>
      <c r="AI136" s="65"/>
      <c r="AJ136" s="65"/>
      <c r="AK136" s="65"/>
      <c r="AL136" s="65"/>
      <c r="AM136" s="65"/>
      <c r="AN136" s="65"/>
      <c r="AO136" s="65"/>
    </row>
    <row r="137" spans="2:41">
      <c r="B137" s="65"/>
      <c r="C137" s="65"/>
      <c r="D137" s="65"/>
      <c r="E137" s="65"/>
      <c r="F137" s="65"/>
      <c r="G137" s="65"/>
      <c r="H137" s="65"/>
      <c r="I137" s="65"/>
      <c r="J137" s="65"/>
      <c r="K137" s="65"/>
      <c r="L137" s="65"/>
      <c r="M137" s="65"/>
      <c r="N137" s="65"/>
      <c r="O137" s="65"/>
      <c r="P137" s="65"/>
      <c r="Q137" s="65"/>
      <c r="R137" s="65"/>
      <c r="S137" s="65"/>
      <c r="T137" s="65"/>
      <c r="U137" s="65"/>
      <c r="V137" s="65"/>
      <c r="W137" s="65"/>
      <c r="X137" s="65"/>
      <c r="Y137" s="65"/>
      <c r="Z137" s="65"/>
      <c r="AA137" s="65"/>
      <c r="AB137" s="65"/>
      <c r="AC137" s="65"/>
      <c r="AD137" s="65"/>
      <c r="AE137" s="65"/>
      <c r="AF137" s="65"/>
      <c r="AG137" s="65"/>
      <c r="AH137" s="65"/>
      <c r="AI137" s="65"/>
      <c r="AJ137" s="65"/>
      <c r="AK137" s="65"/>
      <c r="AL137" s="65"/>
      <c r="AM137" s="65"/>
      <c r="AN137" s="65"/>
      <c r="AO137" s="65"/>
    </row>
    <row r="138" spans="2:41">
      <c r="B138" s="65"/>
      <c r="C138" s="65"/>
      <c r="D138" s="65"/>
      <c r="E138" s="65"/>
      <c r="F138" s="65"/>
      <c r="G138" s="65"/>
      <c r="H138" s="65"/>
      <c r="I138" s="65"/>
      <c r="J138" s="65"/>
      <c r="K138" s="65"/>
      <c r="L138" s="65"/>
      <c r="M138" s="65"/>
      <c r="N138" s="65"/>
      <c r="O138" s="65"/>
      <c r="P138" s="65"/>
      <c r="Q138" s="65"/>
      <c r="R138" s="65"/>
      <c r="S138" s="65"/>
      <c r="T138" s="65"/>
      <c r="U138" s="65"/>
      <c r="V138" s="65"/>
      <c r="W138" s="65"/>
      <c r="X138" s="65"/>
      <c r="Y138" s="65"/>
      <c r="Z138" s="65"/>
      <c r="AA138" s="65"/>
      <c r="AB138" s="65"/>
      <c r="AC138" s="65"/>
      <c r="AD138" s="65"/>
      <c r="AE138" s="65"/>
      <c r="AF138" s="65"/>
      <c r="AG138" s="65"/>
      <c r="AH138" s="65"/>
      <c r="AI138" s="65"/>
      <c r="AJ138" s="65"/>
      <c r="AK138" s="65"/>
      <c r="AL138" s="65"/>
      <c r="AM138" s="65"/>
      <c r="AN138" s="65"/>
      <c r="AO138" s="65"/>
    </row>
    <row r="139" spans="2:41">
      <c r="B139" s="65"/>
      <c r="C139" s="65"/>
      <c r="D139" s="65"/>
      <c r="E139" s="65"/>
      <c r="F139" s="65"/>
      <c r="G139" s="65"/>
      <c r="H139" s="65"/>
      <c r="I139" s="65"/>
      <c r="J139" s="65"/>
      <c r="K139" s="65"/>
      <c r="L139" s="65"/>
      <c r="M139" s="65"/>
      <c r="N139" s="65"/>
      <c r="O139" s="65"/>
      <c r="P139" s="65"/>
      <c r="Q139" s="65"/>
      <c r="R139" s="65"/>
      <c r="S139" s="65"/>
      <c r="T139" s="65"/>
      <c r="U139" s="65"/>
      <c r="V139" s="65"/>
      <c r="W139" s="65"/>
      <c r="X139" s="65"/>
      <c r="Y139" s="65"/>
      <c r="Z139" s="65"/>
      <c r="AA139" s="65"/>
      <c r="AB139" s="65"/>
      <c r="AC139" s="65"/>
      <c r="AD139" s="65"/>
      <c r="AE139" s="65"/>
      <c r="AF139" s="65"/>
      <c r="AG139" s="65"/>
      <c r="AH139" s="65"/>
      <c r="AI139" s="65"/>
      <c r="AJ139" s="65"/>
      <c r="AK139" s="65"/>
      <c r="AL139" s="65"/>
      <c r="AM139" s="65"/>
      <c r="AN139" s="65"/>
      <c r="AO139" s="65"/>
    </row>
    <row r="140" spans="2:41">
      <c r="B140" s="65"/>
      <c r="C140" s="65"/>
      <c r="D140" s="65"/>
      <c r="E140" s="65"/>
      <c r="F140" s="65"/>
      <c r="G140" s="65"/>
      <c r="H140" s="65"/>
      <c r="I140" s="65"/>
      <c r="J140" s="65"/>
      <c r="K140" s="65"/>
      <c r="L140" s="65"/>
      <c r="M140" s="65"/>
      <c r="N140" s="65"/>
      <c r="O140" s="65"/>
      <c r="P140" s="65"/>
      <c r="Q140" s="65"/>
      <c r="R140" s="65"/>
      <c r="S140" s="65"/>
      <c r="T140" s="65"/>
      <c r="U140" s="65"/>
      <c r="V140" s="65"/>
      <c r="W140" s="65"/>
      <c r="X140" s="65"/>
      <c r="Y140" s="65"/>
      <c r="Z140" s="65"/>
      <c r="AA140" s="65"/>
      <c r="AB140" s="65"/>
      <c r="AC140" s="65"/>
      <c r="AD140" s="65"/>
      <c r="AE140" s="65"/>
      <c r="AF140" s="65"/>
      <c r="AG140" s="65"/>
      <c r="AH140" s="65"/>
      <c r="AI140" s="65"/>
      <c r="AJ140" s="65"/>
      <c r="AK140" s="65"/>
      <c r="AL140" s="65"/>
      <c r="AM140" s="65"/>
      <c r="AN140" s="65"/>
      <c r="AO140" s="65"/>
    </row>
    <row r="141" spans="2:41">
      <c r="B141" s="65"/>
      <c r="C141" s="65"/>
      <c r="D141" s="65"/>
      <c r="E141" s="65"/>
      <c r="F141" s="65"/>
      <c r="G141" s="65"/>
      <c r="H141" s="65"/>
      <c r="I141" s="65"/>
      <c r="J141" s="65"/>
      <c r="K141" s="65"/>
      <c r="L141" s="65"/>
      <c r="M141" s="65"/>
      <c r="N141" s="65"/>
      <c r="O141" s="65"/>
      <c r="P141" s="65"/>
      <c r="Q141" s="65"/>
      <c r="R141" s="65"/>
      <c r="S141" s="65"/>
      <c r="T141" s="65"/>
      <c r="U141" s="65"/>
      <c r="V141" s="65"/>
      <c r="W141" s="65"/>
      <c r="X141" s="65"/>
      <c r="Y141" s="65"/>
      <c r="Z141" s="65"/>
      <c r="AA141" s="65"/>
      <c r="AB141" s="65"/>
      <c r="AC141" s="65"/>
      <c r="AD141" s="65"/>
      <c r="AE141" s="65"/>
      <c r="AF141" s="65"/>
      <c r="AG141" s="65"/>
      <c r="AH141" s="65"/>
      <c r="AI141" s="65"/>
      <c r="AJ141" s="65"/>
      <c r="AK141" s="65"/>
      <c r="AL141" s="65"/>
      <c r="AM141" s="65"/>
      <c r="AN141" s="65"/>
      <c r="AO141" s="65"/>
    </row>
    <row r="142" spans="2:41">
      <c r="B142" s="65"/>
      <c r="C142" s="65"/>
      <c r="D142" s="65"/>
      <c r="E142" s="65"/>
      <c r="F142" s="65"/>
      <c r="G142" s="65"/>
      <c r="H142" s="65"/>
      <c r="I142" s="65"/>
      <c r="J142" s="65"/>
      <c r="K142" s="65"/>
      <c r="L142" s="65"/>
      <c r="M142" s="65"/>
      <c r="N142" s="65"/>
      <c r="O142" s="65"/>
      <c r="P142" s="65"/>
      <c r="Q142" s="65"/>
      <c r="R142" s="65"/>
      <c r="S142" s="65"/>
      <c r="T142" s="65"/>
      <c r="U142" s="65"/>
      <c r="V142" s="65"/>
      <c r="W142" s="65"/>
      <c r="X142" s="65"/>
      <c r="Y142" s="65"/>
      <c r="Z142" s="65"/>
      <c r="AA142" s="65"/>
      <c r="AB142" s="65"/>
      <c r="AC142" s="65"/>
      <c r="AD142" s="65"/>
      <c r="AE142" s="65"/>
      <c r="AF142" s="65"/>
      <c r="AG142" s="65"/>
      <c r="AH142" s="65"/>
      <c r="AI142" s="65"/>
      <c r="AJ142" s="65"/>
      <c r="AK142" s="65"/>
      <c r="AL142" s="65"/>
      <c r="AM142" s="65"/>
      <c r="AN142" s="65"/>
      <c r="AO142" s="65"/>
    </row>
    <row r="143" spans="2:41">
      <c r="B143" s="65"/>
      <c r="C143" s="65"/>
      <c r="D143" s="65"/>
      <c r="E143" s="65"/>
      <c r="F143" s="65"/>
      <c r="G143" s="65"/>
      <c r="H143" s="65"/>
      <c r="I143" s="65"/>
      <c r="J143" s="65"/>
      <c r="K143" s="65"/>
      <c r="L143" s="65"/>
      <c r="M143" s="65"/>
      <c r="N143" s="65"/>
      <c r="O143" s="65"/>
      <c r="P143" s="65"/>
      <c r="Q143" s="65"/>
      <c r="R143" s="65"/>
      <c r="S143" s="65"/>
      <c r="T143" s="65"/>
      <c r="U143" s="65"/>
      <c r="V143" s="65"/>
      <c r="W143" s="65"/>
      <c r="X143" s="65"/>
      <c r="Y143" s="65"/>
      <c r="Z143" s="65"/>
      <c r="AA143" s="65"/>
      <c r="AB143" s="65"/>
      <c r="AC143" s="65"/>
      <c r="AD143" s="65"/>
      <c r="AE143" s="65"/>
      <c r="AF143" s="65"/>
      <c r="AG143" s="65"/>
      <c r="AH143" s="65"/>
      <c r="AI143" s="65"/>
      <c r="AJ143" s="65"/>
      <c r="AK143" s="65"/>
      <c r="AL143" s="65"/>
      <c r="AM143" s="65"/>
      <c r="AN143" s="65"/>
      <c r="AO143" s="65"/>
    </row>
    <row r="144" spans="2:41">
      <c r="B144" s="65"/>
      <c r="C144" s="65"/>
      <c r="D144" s="65"/>
      <c r="E144" s="65"/>
      <c r="F144" s="65"/>
      <c r="G144" s="65"/>
      <c r="H144" s="65"/>
      <c r="I144" s="65"/>
      <c r="J144" s="65"/>
      <c r="K144" s="65"/>
      <c r="L144" s="65"/>
      <c r="M144" s="65"/>
      <c r="N144" s="65"/>
      <c r="O144" s="65"/>
      <c r="P144" s="65"/>
      <c r="Q144" s="65"/>
      <c r="R144" s="65"/>
      <c r="S144" s="65"/>
      <c r="T144" s="65"/>
      <c r="U144" s="65"/>
      <c r="V144" s="65"/>
      <c r="W144" s="65"/>
      <c r="X144" s="65"/>
      <c r="Y144" s="65"/>
      <c r="Z144" s="65"/>
      <c r="AA144" s="65"/>
      <c r="AB144" s="65"/>
      <c r="AC144" s="65"/>
      <c r="AD144" s="65"/>
      <c r="AE144" s="65"/>
      <c r="AF144" s="65"/>
      <c r="AG144" s="65"/>
      <c r="AH144" s="65"/>
      <c r="AI144" s="65"/>
      <c r="AJ144" s="65"/>
      <c r="AK144" s="65"/>
      <c r="AL144" s="65"/>
      <c r="AM144" s="65"/>
      <c r="AN144" s="65"/>
      <c r="AO144" s="65"/>
    </row>
    <row r="145" spans="2:41">
      <c r="B145" s="65"/>
      <c r="C145" s="65"/>
      <c r="D145" s="65"/>
      <c r="E145" s="65"/>
      <c r="F145" s="65"/>
      <c r="G145" s="65"/>
      <c r="H145" s="65"/>
      <c r="I145" s="65"/>
      <c r="J145" s="65"/>
      <c r="K145" s="65"/>
      <c r="L145" s="65"/>
      <c r="M145" s="65"/>
      <c r="N145" s="65"/>
      <c r="O145" s="65"/>
      <c r="P145" s="65"/>
      <c r="Q145" s="65"/>
      <c r="R145" s="65"/>
      <c r="S145" s="65"/>
      <c r="T145" s="65"/>
      <c r="U145" s="65"/>
      <c r="V145" s="65"/>
      <c r="W145" s="65"/>
      <c r="X145" s="65"/>
      <c r="Y145" s="65"/>
      <c r="Z145" s="65"/>
      <c r="AA145" s="65"/>
      <c r="AB145" s="65"/>
      <c r="AC145" s="65"/>
      <c r="AD145" s="65"/>
      <c r="AE145" s="65"/>
      <c r="AF145" s="65"/>
      <c r="AG145" s="65"/>
      <c r="AH145" s="65"/>
      <c r="AI145" s="65"/>
      <c r="AJ145" s="65"/>
      <c r="AK145" s="65"/>
      <c r="AL145" s="65"/>
      <c r="AM145" s="65"/>
      <c r="AN145" s="65"/>
      <c r="AO145" s="65"/>
    </row>
    <row r="146" spans="2:41">
      <c r="B146" s="65"/>
      <c r="C146" s="65"/>
      <c r="D146" s="65"/>
      <c r="E146" s="65"/>
      <c r="F146" s="65"/>
      <c r="G146" s="65"/>
      <c r="H146" s="65"/>
      <c r="I146" s="65"/>
      <c r="J146" s="65"/>
      <c r="K146" s="65"/>
      <c r="L146" s="65"/>
      <c r="M146" s="65"/>
      <c r="N146" s="65"/>
      <c r="O146" s="65"/>
      <c r="P146" s="65"/>
      <c r="Q146" s="65"/>
      <c r="R146" s="65"/>
      <c r="S146" s="65"/>
      <c r="T146" s="65"/>
      <c r="U146" s="65"/>
      <c r="V146" s="65"/>
      <c r="W146" s="65"/>
      <c r="X146" s="65"/>
      <c r="Y146" s="65"/>
      <c r="Z146" s="65"/>
      <c r="AA146" s="65"/>
      <c r="AB146" s="65"/>
      <c r="AC146" s="65"/>
      <c r="AD146" s="65"/>
      <c r="AE146" s="65"/>
      <c r="AF146" s="65"/>
      <c r="AG146" s="65"/>
      <c r="AH146" s="65"/>
      <c r="AI146" s="65"/>
      <c r="AJ146" s="65"/>
      <c r="AK146" s="65"/>
      <c r="AL146" s="65"/>
      <c r="AM146" s="65"/>
      <c r="AN146" s="65"/>
      <c r="AO146" s="65"/>
    </row>
    <row r="147" spans="2:41">
      <c r="B147" s="65"/>
      <c r="C147" s="65"/>
      <c r="D147" s="65"/>
      <c r="E147" s="65"/>
      <c r="F147" s="65"/>
      <c r="G147" s="65"/>
      <c r="H147" s="65"/>
      <c r="I147" s="65"/>
      <c r="J147" s="65"/>
      <c r="K147" s="65"/>
      <c r="L147" s="65"/>
      <c r="M147" s="65"/>
      <c r="N147" s="65"/>
      <c r="O147" s="65"/>
      <c r="P147" s="65"/>
      <c r="Q147" s="65"/>
      <c r="R147" s="65"/>
      <c r="S147" s="65"/>
      <c r="T147" s="65"/>
      <c r="U147" s="65"/>
      <c r="V147" s="65"/>
      <c r="W147" s="65"/>
      <c r="X147" s="65"/>
      <c r="Y147" s="65"/>
      <c r="Z147" s="65"/>
      <c r="AA147" s="65"/>
      <c r="AB147" s="65"/>
      <c r="AC147" s="65"/>
      <c r="AD147" s="65"/>
      <c r="AE147" s="65"/>
      <c r="AF147" s="65"/>
      <c r="AG147" s="65"/>
      <c r="AH147" s="65"/>
      <c r="AI147" s="65"/>
      <c r="AJ147" s="65"/>
      <c r="AK147" s="65"/>
      <c r="AL147" s="65"/>
      <c r="AM147" s="65"/>
      <c r="AN147" s="65"/>
      <c r="AO147" s="65"/>
    </row>
    <row r="148" spans="2:41">
      <c r="B148" s="65"/>
      <c r="C148" s="65"/>
      <c r="D148" s="65"/>
      <c r="E148" s="65"/>
      <c r="F148" s="65"/>
      <c r="G148" s="65"/>
      <c r="H148" s="65"/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65"/>
      <c r="T148" s="65"/>
      <c r="U148" s="65"/>
      <c r="V148" s="65"/>
      <c r="W148" s="65"/>
      <c r="X148" s="65"/>
      <c r="Y148" s="65"/>
      <c r="Z148" s="65"/>
      <c r="AA148" s="65"/>
      <c r="AB148" s="65"/>
      <c r="AC148" s="65"/>
      <c r="AD148" s="65"/>
      <c r="AE148" s="65"/>
      <c r="AF148" s="65"/>
      <c r="AG148" s="65"/>
      <c r="AH148" s="65"/>
      <c r="AI148" s="65"/>
      <c r="AJ148" s="65"/>
      <c r="AK148" s="65"/>
      <c r="AL148" s="65"/>
      <c r="AM148" s="65"/>
      <c r="AN148" s="65"/>
      <c r="AO148" s="65"/>
    </row>
    <row r="149" spans="2:41">
      <c r="B149" s="65"/>
      <c r="C149" s="65"/>
      <c r="D149" s="65"/>
      <c r="E149" s="65"/>
      <c r="F149" s="65"/>
      <c r="G149" s="65"/>
      <c r="H149" s="65"/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65"/>
      <c r="T149" s="65"/>
      <c r="U149" s="65"/>
      <c r="V149" s="65"/>
      <c r="W149" s="65"/>
      <c r="X149" s="65"/>
      <c r="Y149" s="65"/>
      <c r="Z149" s="65"/>
      <c r="AA149" s="65"/>
      <c r="AB149" s="65"/>
      <c r="AC149" s="65"/>
      <c r="AD149" s="65"/>
      <c r="AE149" s="65"/>
      <c r="AF149" s="65"/>
      <c r="AG149" s="65"/>
      <c r="AH149" s="65"/>
      <c r="AI149" s="65"/>
      <c r="AJ149" s="65"/>
      <c r="AK149" s="65"/>
      <c r="AL149" s="65"/>
      <c r="AM149" s="65"/>
      <c r="AN149" s="65"/>
      <c r="AO149" s="65"/>
    </row>
    <row r="150" spans="2:41">
      <c r="B150" s="65"/>
      <c r="C150" s="65"/>
      <c r="D150" s="65"/>
      <c r="E150" s="65"/>
      <c r="F150" s="65"/>
      <c r="G150" s="65"/>
      <c r="H150" s="65"/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65"/>
      <c r="T150" s="65"/>
      <c r="U150" s="65"/>
      <c r="V150" s="65"/>
      <c r="W150" s="65"/>
      <c r="X150" s="65"/>
      <c r="Y150" s="65"/>
      <c r="Z150" s="65"/>
      <c r="AA150" s="65"/>
      <c r="AB150" s="65"/>
      <c r="AC150" s="65"/>
      <c r="AD150" s="65"/>
      <c r="AE150" s="65"/>
      <c r="AF150" s="65"/>
      <c r="AG150" s="65"/>
      <c r="AH150" s="65"/>
      <c r="AI150" s="65"/>
      <c r="AJ150" s="65"/>
      <c r="AK150" s="65"/>
      <c r="AL150" s="65"/>
      <c r="AM150" s="65"/>
      <c r="AN150" s="65"/>
      <c r="AO150" s="65"/>
    </row>
    <row r="151" spans="2:41">
      <c r="B151" s="65"/>
      <c r="C151" s="65"/>
      <c r="D151" s="65"/>
      <c r="E151" s="65"/>
      <c r="F151" s="65"/>
      <c r="G151" s="65"/>
      <c r="H151" s="65"/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65"/>
      <c r="T151" s="65"/>
      <c r="U151" s="65"/>
      <c r="V151" s="65"/>
      <c r="W151" s="65"/>
      <c r="X151" s="65"/>
      <c r="Y151" s="65"/>
      <c r="Z151" s="65"/>
      <c r="AA151" s="65"/>
      <c r="AB151" s="65"/>
      <c r="AC151" s="65"/>
      <c r="AD151" s="65"/>
      <c r="AE151" s="65"/>
      <c r="AF151" s="65"/>
      <c r="AG151" s="65"/>
      <c r="AH151" s="65"/>
      <c r="AI151" s="65"/>
      <c r="AJ151" s="65"/>
      <c r="AK151" s="65"/>
      <c r="AL151" s="65"/>
      <c r="AM151" s="65"/>
      <c r="AN151" s="65"/>
      <c r="AO151" s="65"/>
    </row>
    <row r="152" spans="2:41">
      <c r="B152" s="65"/>
      <c r="C152" s="65"/>
      <c r="D152" s="65"/>
      <c r="E152" s="65"/>
      <c r="F152" s="65"/>
      <c r="G152" s="65"/>
      <c r="H152" s="65"/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65"/>
      <c r="T152" s="65"/>
      <c r="U152" s="65"/>
      <c r="V152" s="65"/>
      <c r="W152" s="65"/>
      <c r="X152" s="65"/>
      <c r="Y152" s="65"/>
      <c r="Z152" s="65"/>
      <c r="AA152" s="65"/>
      <c r="AB152" s="65"/>
      <c r="AC152" s="65"/>
      <c r="AD152" s="65"/>
      <c r="AE152" s="65"/>
      <c r="AF152" s="65"/>
      <c r="AG152" s="65"/>
      <c r="AH152" s="65"/>
      <c r="AI152" s="65"/>
      <c r="AJ152" s="65"/>
      <c r="AK152" s="65"/>
      <c r="AL152" s="65"/>
      <c r="AM152" s="65"/>
      <c r="AN152" s="65"/>
      <c r="AO152" s="65"/>
    </row>
    <row r="153" spans="2:41">
      <c r="B153" s="65"/>
      <c r="C153" s="65"/>
      <c r="D153" s="65"/>
      <c r="E153" s="65"/>
      <c r="F153" s="65"/>
      <c r="G153" s="65"/>
      <c r="H153" s="65"/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65"/>
      <c r="T153" s="65"/>
      <c r="U153" s="65"/>
      <c r="V153" s="65"/>
      <c r="W153" s="65"/>
      <c r="X153" s="65"/>
      <c r="Y153" s="65"/>
      <c r="Z153" s="65"/>
      <c r="AA153" s="65"/>
      <c r="AB153" s="65"/>
      <c r="AC153" s="65"/>
      <c r="AD153" s="65"/>
      <c r="AE153" s="65"/>
      <c r="AF153" s="65"/>
      <c r="AG153" s="65"/>
      <c r="AH153" s="65"/>
      <c r="AI153" s="65"/>
      <c r="AJ153" s="65"/>
      <c r="AK153" s="65"/>
      <c r="AL153" s="65"/>
      <c r="AM153" s="65"/>
      <c r="AN153" s="65"/>
      <c r="AO153" s="65"/>
    </row>
    <row r="154" spans="2:41">
      <c r="B154" s="65"/>
      <c r="C154" s="65"/>
      <c r="D154" s="65"/>
      <c r="E154" s="65"/>
      <c r="F154" s="65"/>
      <c r="G154" s="65"/>
      <c r="H154" s="65"/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65"/>
      <c r="T154" s="65"/>
      <c r="U154" s="65"/>
      <c r="V154" s="65"/>
      <c r="W154" s="65"/>
      <c r="X154" s="65"/>
      <c r="Y154" s="65"/>
      <c r="Z154" s="65"/>
      <c r="AA154" s="65"/>
      <c r="AB154" s="65"/>
      <c r="AC154" s="65"/>
      <c r="AD154" s="65"/>
      <c r="AE154" s="65"/>
      <c r="AF154" s="65"/>
      <c r="AG154" s="65"/>
      <c r="AH154" s="65"/>
      <c r="AI154" s="65"/>
      <c r="AJ154" s="65"/>
      <c r="AK154" s="65"/>
      <c r="AL154" s="65"/>
      <c r="AM154" s="65"/>
      <c r="AN154" s="65"/>
      <c r="AO154" s="65"/>
    </row>
    <row r="155" spans="2:41">
      <c r="B155" s="65"/>
      <c r="C155" s="65"/>
      <c r="D155" s="65"/>
      <c r="E155" s="65"/>
      <c r="F155" s="65"/>
      <c r="G155" s="65"/>
      <c r="H155" s="65"/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65"/>
      <c r="T155" s="65"/>
      <c r="U155" s="65"/>
      <c r="V155" s="65"/>
      <c r="W155" s="65"/>
      <c r="X155" s="65"/>
      <c r="Y155" s="65"/>
      <c r="Z155" s="65"/>
      <c r="AA155" s="65"/>
      <c r="AB155" s="65"/>
      <c r="AC155" s="65"/>
      <c r="AD155" s="65"/>
      <c r="AE155" s="65"/>
      <c r="AF155" s="65"/>
      <c r="AG155" s="65"/>
      <c r="AH155" s="65"/>
      <c r="AI155" s="65"/>
      <c r="AJ155" s="65"/>
      <c r="AK155" s="65"/>
      <c r="AL155" s="65"/>
      <c r="AM155" s="65"/>
      <c r="AN155" s="65"/>
      <c r="AO155" s="65"/>
    </row>
    <row r="156" spans="2:41">
      <c r="B156" s="65"/>
      <c r="C156" s="65"/>
      <c r="D156" s="65"/>
      <c r="E156" s="65"/>
      <c r="F156" s="65"/>
      <c r="G156" s="65"/>
      <c r="H156" s="65"/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65"/>
      <c r="T156" s="65"/>
      <c r="U156" s="65"/>
      <c r="V156" s="65"/>
      <c r="W156" s="65"/>
      <c r="X156" s="65"/>
      <c r="Y156" s="65"/>
      <c r="Z156" s="65"/>
      <c r="AA156" s="65"/>
      <c r="AB156" s="65"/>
      <c r="AC156" s="65"/>
      <c r="AD156" s="65"/>
      <c r="AE156" s="65"/>
      <c r="AF156" s="65"/>
      <c r="AG156" s="65"/>
      <c r="AH156" s="65"/>
      <c r="AI156" s="65"/>
      <c r="AJ156" s="65"/>
      <c r="AK156" s="65"/>
      <c r="AL156" s="65"/>
      <c r="AM156" s="65"/>
      <c r="AN156" s="65"/>
      <c r="AO156" s="65"/>
    </row>
    <row r="157" spans="2:41">
      <c r="B157" s="65"/>
      <c r="C157" s="65"/>
      <c r="D157" s="65"/>
      <c r="E157" s="65"/>
      <c r="F157" s="65"/>
      <c r="G157" s="65"/>
      <c r="H157" s="65"/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65"/>
      <c r="T157" s="65"/>
      <c r="U157" s="65"/>
      <c r="V157" s="65"/>
      <c r="W157" s="65"/>
      <c r="X157" s="65"/>
      <c r="Y157" s="65"/>
      <c r="Z157" s="65"/>
      <c r="AA157" s="65"/>
      <c r="AB157" s="65"/>
      <c r="AC157" s="65"/>
      <c r="AD157" s="65"/>
      <c r="AE157" s="65"/>
      <c r="AF157" s="65"/>
      <c r="AG157" s="65"/>
      <c r="AH157" s="65"/>
      <c r="AI157" s="65"/>
      <c r="AJ157" s="65"/>
      <c r="AK157" s="65"/>
      <c r="AL157" s="65"/>
      <c r="AM157" s="65"/>
      <c r="AN157" s="65"/>
      <c r="AO157" s="65"/>
    </row>
    <row r="158" spans="2:41">
      <c r="B158" s="65"/>
      <c r="C158" s="65"/>
      <c r="D158" s="65"/>
      <c r="E158" s="65"/>
      <c r="F158" s="65"/>
      <c r="G158" s="65"/>
      <c r="H158" s="65"/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65"/>
      <c r="T158" s="65"/>
      <c r="U158" s="65"/>
      <c r="V158" s="65"/>
      <c r="W158" s="65"/>
      <c r="X158" s="65"/>
      <c r="Y158" s="65"/>
      <c r="Z158" s="65"/>
      <c r="AA158" s="65"/>
      <c r="AB158" s="65"/>
      <c r="AC158" s="65"/>
      <c r="AD158" s="65"/>
      <c r="AE158" s="65"/>
      <c r="AF158" s="65"/>
      <c r="AG158" s="65"/>
      <c r="AH158" s="65"/>
      <c r="AI158" s="65"/>
      <c r="AJ158" s="65"/>
      <c r="AK158" s="65"/>
      <c r="AL158" s="65"/>
      <c r="AM158" s="65"/>
      <c r="AN158" s="65"/>
      <c r="AO158" s="65"/>
    </row>
    <row r="159" spans="2:41">
      <c r="B159" s="65"/>
      <c r="C159" s="65"/>
      <c r="D159" s="65"/>
      <c r="E159" s="65"/>
      <c r="F159" s="65"/>
      <c r="G159" s="65"/>
      <c r="H159" s="65"/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65"/>
      <c r="T159" s="65"/>
      <c r="U159" s="65"/>
      <c r="V159" s="65"/>
      <c r="W159" s="65"/>
      <c r="X159" s="65"/>
      <c r="Y159" s="65"/>
      <c r="Z159" s="65"/>
      <c r="AA159" s="65"/>
      <c r="AB159" s="65"/>
      <c r="AC159" s="65"/>
      <c r="AD159" s="65"/>
      <c r="AE159" s="65"/>
      <c r="AF159" s="65"/>
      <c r="AG159" s="65"/>
      <c r="AH159" s="65"/>
      <c r="AI159" s="65"/>
      <c r="AJ159" s="65"/>
      <c r="AK159" s="65"/>
      <c r="AL159" s="65"/>
      <c r="AM159" s="65"/>
      <c r="AN159" s="65"/>
      <c r="AO159" s="65"/>
    </row>
    <row r="160" spans="2:41">
      <c r="B160" s="65"/>
      <c r="C160" s="65"/>
      <c r="D160" s="65"/>
      <c r="E160" s="65"/>
      <c r="F160" s="65"/>
      <c r="G160" s="65"/>
      <c r="H160" s="65"/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65"/>
      <c r="T160" s="65"/>
      <c r="U160" s="65"/>
      <c r="V160" s="65"/>
      <c r="W160" s="65"/>
      <c r="X160" s="65"/>
      <c r="Y160" s="65"/>
      <c r="Z160" s="65"/>
      <c r="AA160" s="65"/>
      <c r="AB160" s="65"/>
      <c r="AC160" s="65"/>
      <c r="AD160" s="65"/>
      <c r="AE160" s="65"/>
      <c r="AF160" s="65"/>
      <c r="AG160" s="65"/>
      <c r="AH160" s="65"/>
      <c r="AI160" s="65"/>
      <c r="AJ160" s="65"/>
      <c r="AK160" s="65"/>
      <c r="AL160" s="65"/>
      <c r="AM160" s="65"/>
      <c r="AN160" s="65"/>
      <c r="AO160" s="65"/>
    </row>
    <row r="161" spans="2:41">
      <c r="B161" s="65"/>
      <c r="C161" s="65"/>
      <c r="D161" s="65"/>
      <c r="E161" s="65"/>
      <c r="F161" s="65"/>
      <c r="G161" s="65"/>
      <c r="H161" s="65"/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65"/>
      <c r="T161" s="65"/>
      <c r="U161" s="65"/>
      <c r="V161" s="65"/>
      <c r="W161" s="65"/>
      <c r="X161" s="65"/>
      <c r="Y161" s="65"/>
      <c r="Z161" s="65"/>
      <c r="AA161" s="65"/>
      <c r="AB161" s="65"/>
      <c r="AC161" s="65"/>
      <c r="AD161" s="65"/>
      <c r="AE161" s="65"/>
      <c r="AF161" s="65"/>
      <c r="AG161" s="65"/>
      <c r="AH161" s="65"/>
      <c r="AI161" s="65"/>
      <c r="AJ161" s="65"/>
      <c r="AK161" s="65"/>
      <c r="AL161" s="65"/>
      <c r="AM161" s="65"/>
      <c r="AN161" s="65"/>
      <c r="AO161" s="65"/>
    </row>
    <row r="162" spans="2:41">
      <c r="B162" s="65"/>
      <c r="C162" s="65"/>
      <c r="D162" s="65"/>
      <c r="E162" s="65"/>
      <c r="F162" s="65"/>
      <c r="G162" s="65"/>
      <c r="H162" s="65"/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65"/>
      <c r="T162" s="65"/>
      <c r="U162" s="65"/>
      <c r="V162" s="65"/>
      <c r="W162" s="65"/>
      <c r="X162" s="65"/>
      <c r="Y162" s="65"/>
      <c r="Z162" s="65"/>
      <c r="AA162" s="65"/>
      <c r="AB162" s="65"/>
      <c r="AC162" s="65"/>
      <c r="AD162" s="65"/>
      <c r="AE162" s="65"/>
      <c r="AF162" s="65"/>
      <c r="AG162" s="65"/>
      <c r="AH162" s="65"/>
      <c r="AI162" s="65"/>
      <c r="AJ162" s="65"/>
      <c r="AK162" s="65"/>
      <c r="AL162" s="65"/>
      <c r="AM162" s="65"/>
      <c r="AN162" s="65"/>
      <c r="AO162" s="65"/>
    </row>
    <row r="163" spans="2:41">
      <c r="B163" s="65"/>
      <c r="C163" s="65"/>
      <c r="D163" s="65"/>
      <c r="E163" s="65"/>
      <c r="F163" s="65"/>
      <c r="G163" s="65"/>
      <c r="H163" s="65"/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65"/>
      <c r="T163" s="65"/>
      <c r="U163" s="65"/>
      <c r="V163" s="65"/>
      <c r="W163" s="65"/>
      <c r="X163" s="65"/>
      <c r="Y163" s="65"/>
      <c r="Z163" s="65"/>
      <c r="AA163" s="65"/>
      <c r="AB163" s="65"/>
      <c r="AC163" s="65"/>
      <c r="AD163" s="65"/>
      <c r="AE163" s="65"/>
      <c r="AF163" s="65"/>
      <c r="AG163" s="65"/>
      <c r="AH163" s="65"/>
      <c r="AI163" s="65"/>
      <c r="AJ163" s="65"/>
      <c r="AK163" s="65"/>
      <c r="AL163" s="65"/>
      <c r="AM163" s="65"/>
      <c r="AN163" s="65"/>
      <c r="AO163" s="65"/>
    </row>
    <row r="164" spans="2:41">
      <c r="B164" s="65"/>
      <c r="C164" s="65"/>
      <c r="D164" s="65"/>
      <c r="E164" s="65"/>
      <c r="F164" s="65"/>
      <c r="G164" s="65"/>
      <c r="H164" s="65"/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65"/>
      <c r="T164" s="65"/>
      <c r="U164" s="65"/>
      <c r="V164" s="65"/>
      <c r="W164" s="65"/>
      <c r="X164" s="65"/>
      <c r="Y164" s="65"/>
      <c r="Z164" s="65"/>
      <c r="AA164" s="65"/>
      <c r="AB164" s="65"/>
      <c r="AC164" s="65"/>
      <c r="AD164" s="65"/>
      <c r="AE164" s="65"/>
      <c r="AF164" s="65"/>
      <c r="AG164" s="65"/>
      <c r="AH164" s="65"/>
      <c r="AI164" s="65"/>
      <c r="AJ164" s="65"/>
      <c r="AK164" s="65"/>
      <c r="AL164" s="65"/>
      <c r="AM164" s="65"/>
      <c r="AN164" s="65"/>
      <c r="AO164" s="65"/>
    </row>
    <row r="165" spans="2:41">
      <c r="B165" s="65"/>
      <c r="C165" s="65"/>
      <c r="D165" s="65"/>
      <c r="E165" s="65"/>
      <c r="F165" s="65"/>
      <c r="G165" s="65"/>
      <c r="H165" s="65"/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65"/>
      <c r="T165" s="65"/>
      <c r="U165" s="65"/>
      <c r="V165" s="65"/>
      <c r="W165" s="65"/>
      <c r="X165" s="65"/>
      <c r="Y165" s="65"/>
      <c r="Z165" s="65"/>
      <c r="AA165" s="65"/>
      <c r="AB165" s="65"/>
      <c r="AC165" s="65"/>
      <c r="AD165" s="65"/>
      <c r="AE165" s="65"/>
      <c r="AF165" s="65"/>
      <c r="AG165" s="65"/>
      <c r="AH165" s="65"/>
      <c r="AI165" s="65"/>
      <c r="AJ165" s="65"/>
      <c r="AK165" s="65"/>
      <c r="AL165" s="65"/>
      <c r="AM165" s="65"/>
      <c r="AN165" s="65"/>
      <c r="AO165" s="65"/>
    </row>
    <row r="166" spans="2:41">
      <c r="B166" s="65"/>
      <c r="C166" s="65"/>
      <c r="D166" s="65"/>
      <c r="E166" s="65"/>
      <c r="F166" s="65"/>
      <c r="G166" s="65"/>
      <c r="H166" s="65"/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65"/>
      <c r="T166" s="65"/>
      <c r="U166" s="65"/>
      <c r="V166" s="65"/>
      <c r="W166" s="65"/>
      <c r="X166" s="65"/>
      <c r="Y166" s="65"/>
      <c r="Z166" s="65"/>
      <c r="AA166" s="65"/>
      <c r="AB166" s="65"/>
      <c r="AC166" s="65"/>
      <c r="AD166" s="65"/>
      <c r="AE166" s="65"/>
      <c r="AF166" s="65"/>
      <c r="AG166" s="65"/>
      <c r="AH166" s="65"/>
      <c r="AI166" s="65"/>
      <c r="AJ166" s="65"/>
      <c r="AK166" s="65"/>
      <c r="AL166" s="65"/>
      <c r="AM166" s="65"/>
      <c r="AN166" s="65"/>
      <c r="AO166" s="65"/>
    </row>
    <row r="167" spans="2:41">
      <c r="B167" s="65"/>
      <c r="C167" s="65"/>
      <c r="D167" s="65"/>
      <c r="E167" s="65"/>
      <c r="F167" s="65"/>
      <c r="G167" s="65"/>
      <c r="H167" s="65"/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65"/>
      <c r="T167" s="65"/>
      <c r="U167" s="65"/>
      <c r="V167" s="65"/>
      <c r="W167" s="65"/>
      <c r="X167" s="65"/>
      <c r="Y167" s="65"/>
      <c r="Z167" s="65"/>
      <c r="AA167" s="65"/>
      <c r="AB167" s="65"/>
      <c r="AC167" s="65"/>
      <c r="AD167" s="65"/>
      <c r="AE167" s="65"/>
      <c r="AF167" s="65"/>
      <c r="AG167" s="65"/>
      <c r="AH167" s="65"/>
      <c r="AI167" s="65"/>
      <c r="AJ167" s="65"/>
      <c r="AK167" s="65"/>
      <c r="AL167" s="65"/>
      <c r="AM167" s="65"/>
      <c r="AN167" s="65"/>
      <c r="AO167" s="65"/>
    </row>
    <row r="168" spans="2:41">
      <c r="B168" s="65"/>
      <c r="C168" s="65"/>
      <c r="D168" s="65"/>
      <c r="E168" s="65"/>
      <c r="F168" s="65"/>
      <c r="G168" s="65"/>
      <c r="H168" s="65"/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65"/>
      <c r="T168" s="65"/>
      <c r="U168" s="65"/>
      <c r="V168" s="65"/>
      <c r="W168" s="65"/>
      <c r="X168" s="65"/>
      <c r="Y168" s="65"/>
      <c r="Z168" s="65"/>
      <c r="AA168" s="65"/>
      <c r="AB168" s="65"/>
      <c r="AC168" s="65"/>
      <c r="AD168" s="65"/>
      <c r="AE168" s="65"/>
      <c r="AF168" s="65"/>
      <c r="AG168" s="65"/>
      <c r="AH168" s="65"/>
      <c r="AI168" s="65"/>
      <c r="AJ168" s="65"/>
      <c r="AK168" s="65"/>
      <c r="AL168" s="65"/>
      <c r="AM168" s="65"/>
      <c r="AN168" s="65"/>
      <c r="AO168" s="65"/>
    </row>
    <row r="169" spans="2:41">
      <c r="B169" s="65"/>
      <c r="C169" s="65"/>
      <c r="D169" s="65"/>
      <c r="E169" s="65"/>
      <c r="F169" s="65"/>
      <c r="G169" s="65"/>
      <c r="H169" s="65"/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65"/>
      <c r="T169" s="65"/>
      <c r="U169" s="65"/>
      <c r="V169" s="65"/>
      <c r="W169" s="65"/>
      <c r="X169" s="65"/>
      <c r="Y169" s="65"/>
      <c r="Z169" s="65"/>
      <c r="AA169" s="65"/>
      <c r="AB169" s="65"/>
      <c r="AC169" s="65"/>
      <c r="AD169" s="65"/>
      <c r="AE169" s="65"/>
      <c r="AF169" s="65"/>
      <c r="AG169" s="65"/>
      <c r="AH169" s="65"/>
      <c r="AI169" s="65"/>
      <c r="AJ169" s="65"/>
      <c r="AK169" s="65"/>
      <c r="AL169" s="65"/>
      <c r="AM169" s="65"/>
      <c r="AN169" s="65"/>
      <c r="AO169" s="65"/>
    </row>
    <row r="170" spans="2:41">
      <c r="B170" s="65"/>
      <c r="C170" s="65"/>
      <c r="D170" s="65"/>
      <c r="E170" s="65"/>
      <c r="F170" s="65"/>
      <c r="G170" s="65"/>
      <c r="H170" s="65"/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65"/>
      <c r="T170" s="65"/>
      <c r="U170" s="65"/>
      <c r="V170" s="65"/>
      <c r="W170" s="65"/>
      <c r="X170" s="65"/>
      <c r="Y170" s="65"/>
      <c r="Z170" s="65"/>
      <c r="AA170" s="65"/>
      <c r="AB170" s="65"/>
      <c r="AC170" s="65"/>
      <c r="AD170" s="65"/>
      <c r="AE170" s="65"/>
      <c r="AF170" s="65"/>
      <c r="AG170" s="65"/>
      <c r="AH170" s="65"/>
      <c r="AI170" s="65"/>
      <c r="AJ170" s="65"/>
      <c r="AK170" s="65"/>
      <c r="AL170" s="65"/>
      <c r="AM170" s="65"/>
      <c r="AN170" s="65"/>
      <c r="AO170" s="65"/>
    </row>
    <row r="171" spans="2:41">
      <c r="B171" s="65"/>
      <c r="C171" s="65"/>
      <c r="D171" s="65"/>
      <c r="E171" s="65"/>
      <c r="F171" s="65"/>
      <c r="G171" s="65"/>
      <c r="H171" s="65"/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65"/>
      <c r="T171" s="65"/>
      <c r="U171" s="65"/>
      <c r="V171" s="65"/>
      <c r="W171" s="65"/>
      <c r="X171" s="65"/>
      <c r="Y171" s="65"/>
      <c r="Z171" s="65"/>
      <c r="AA171" s="65"/>
      <c r="AB171" s="65"/>
      <c r="AC171" s="65"/>
      <c r="AD171" s="65"/>
      <c r="AE171" s="65"/>
      <c r="AF171" s="65"/>
      <c r="AG171" s="65"/>
      <c r="AH171" s="65"/>
      <c r="AI171" s="65"/>
      <c r="AJ171" s="65"/>
      <c r="AK171" s="65"/>
      <c r="AL171" s="65"/>
      <c r="AM171" s="65"/>
      <c r="AN171" s="65"/>
      <c r="AO171" s="65"/>
    </row>
    <row r="172" spans="2:41">
      <c r="B172" s="65"/>
      <c r="C172" s="65"/>
      <c r="D172" s="65"/>
      <c r="E172" s="65"/>
      <c r="F172" s="65"/>
      <c r="G172" s="65"/>
      <c r="H172" s="65"/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65"/>
      <c r="T172" s="65"/>
      <c r="U172" s="65"/>
      <c r="V172" s="65"/>
      <c r="W172" s="65"/>
      <c r="X172" s="65"/>
      <c r="Y172" s="65"/>
      <c r="Z172" s="65"/>
      <c r="AA172" s="65"/>
      <c r="AB172" s="65"/>
      <c r="AC172" s="65"/>
      <c r="AD172" s="65"/>
      <c r="AE172" s="65"/>
      <c r="AF172" s="65"/>
      <c r="AG172" s="65"/>
      <c r="AH172" s="65"/>
      <c r="AI172" s="65"/>
      <c r="AJ172" s="65"/>
      <c r="AK172" s="65"/>
      <c r="AL172" s="65"/>
      <c r="AM172" s="65"/>
      <c r="AN172" s="65"/>
      <c r="AO172" s="65"/>
    </row>
    <row r="173" spans="2:41">
      <c r="B173" s="65"/>
      <c r="C173" s="65"/>
      <c r="D173" s="65"/>
      <c r="E173" s="65"/>
      <c r="F173" s="65"/>
      <c r="G173" s="65"/>
      <c r="H173" s="65"/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65"/>
      <c r="T173" s="65"/>
      <c r="U173" s="65"/>
      <c r="V173" s="65"/>
      <c r="W173" s="65"/>
      <c r="X173" s="65"/>
      <c r="Y173" s="65"/>
      <c r="Z173" s="65"/>
      <c r="AA173" s="65"/>
      <c r="AB173" s="65"/>
      <c r="AC173" s="65"/>
      <c r="AD173" s="65"/>
      <c r="AE173" s="65"/>
      <c r="AF173" s="65"/>
      <c r="AG173" s="65"/>
      <c r="AH173" s="65"/>
      <c r="AI173" s="65"/>
      <c r="AJ173" s="65"/>
      <c r="AK173" s="65"/>
      <c r="AL173" s="65"/>
      <c r="AM173" s="65"/>
      <c r="AN173" s="65"/>
      <c r="AO173" s="65"/>
    </row>
    <row r="174" spans="2:41">
      <c r="B174" s="65"/>
      <c r="C174" s="65"/>
      <c r="D174" s="65"/>
      <c r="E174" s="65"/>
      <c r="F174" s="65"/>
      <c r="G174" s="65"/>
      <c r="H174" s="65"/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65"/>
      <c r="T174" s="65"/>
      <c r="U174" s="65"/>
      <c r="V174" s="65"/>
      <c r="W174" s="65"/>
      <c r="X174" s="65"/>
      <c r="Y174" s="65"/>
      <c r="Z174" s="65"/>
      <c r="AA174" s="65"/>
      <c r="AB174" s="65"/>
      <c r="AC174" s="65"/>
      <c r="AD174" s="65"/>
      <c r="AE174" s="65"/>
      <c r="AF174" s="65"/>
      <c r="AG174" s="65"/>
      <c r="AH174" s="65"/>
      <c r="AI174" s="65"/>
      <c r="AJ174" s="65"/>
      <c r="AK174" s="65"/>
      <c r="AL174" s="65"/>
      <c r="AM174" s="65"/>
      <c r="AN174" s="65"/>
      <c r="AO174" s="65"/>
    </row>
    <row r="175" spans="2:41">
      <c r="B175" s="65"/>
      <c r="C175" s="65"/>
      <c r="D175" s="65"/>
      <c r="E175" s="65"/>
      <c r="F175" s="65"/>
      <c r="G175" s="65"/>
      <c r="H175" s="65"/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65"/>
      <c r="T175" s="65"/>
      <c r="U175" s="65"/>
      <c r="V175" s="65"/>
      <c r="W175" s="65"/>
      <c r="X175" s="65"/>
      <c r="Y175" s="65"/>
      <c r="Z175" s="65"/>
      <c r="AA175" s="65"/>
      <c r="AB175" s="65"/>
      <c r="AC175" s="65"/>
      <c r="AD175" s="65"/>
      <c r="AE175" s="65"/>
      <c r="AF175" s="65"/>
      <c r="AG175" s="65"/>
      <c r="AH175" s="65"/>
      <c r="AI175" s="65"/>
      <c r="AJ175" s="65"/>
      <c r="AK175" s="65"/>
      <c r="AL175" s="65"/>
      <c r="AM175" s="65"/>
      <c r="AN175" s="65"/>
      <c r="AO175" s="65"/>
    </row>
    <row r="176" spans="2:41">
      <c r="B176" s="65"/>
      <c r="C176" s="65"/>
      <c r="D176" s="65"/>
      <c r="E176" s="65"/>
      <c r="F176" s="65"/>
      <c r="G176" s="65"/>
      <c r="H176" s="65"/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65"/>
      <c r="T176" s="65"/>
      <c r="U176" s="65"/>
      <c r="V176" s="65"/>
      <c r="W176" s="65"/>
      <c r="X176" s="65"/>
      <c r="Y176" s="65"/>
      <c r="Z176" s="65"/>
      <c r="AA176" s="65"/>
      <c r="AB176" s="65"/>
      <c r="AC176" s="65"/>
      <c r="AD176" s="65"/>
      <c r="AE176" s="65"/>
      <c r="AF176" s="65"/>
      <c r="AG176" s="65"/>
      <c r="AH176" s="65"/>
      <c r="AI176" s="65"/>
      <c r="AJ176" s="65"/>
      <c r="AK176" s="65"/>
      <c r="AL176" s="65"/>
      <c r="AM176" s="65"/>
      <c r="AN176" s="65"/>
      <c r="AO176" s="65"/>
    </row>
    <row r="177" spans="2:41">
      <c r="B177" s="65"/>
      <c r="C177" s="65"/>
      <c r="D177" s="65"/>
      <c r="E177" s="65"/>
      <c r="F177" s="65"/>
      <c r="G177" s="65"/>
      <c r="H177" s="65"/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65"/>
      <c r="T177" s="65"/>
      <c r="U177" s="65"/>
      <c r="V177" s="65"/>
      <c r="W177" s="65"/>
      <c r="X177" s="65"/>
      <c r="Y177" s="65"/>
      <c r="Z177" s="65"/>
      <c r="AA177" s="65"/>
      <c r="AB177" s="65"/>
      <c r="AC177" s="65"/>
      <c r="AD177" s="65"/>
      <c r="AE177" s="65"/>
      <c r="AF177" s="65"/>
      <c r="AG177" s="65"/>
      <c r="AH177" s="65"/>
      <c r="AI177" s="65"/>
      <c r="AJ177" s="65"/>
      <c r="AK177" s="65"/>
      <c r="AL177" s="65"/>
      <c r="AM177" s="65"/>
      <c r="AN177" s="65"/>
      <c r="AO177" s="65"/>
    </row>
    <row r="178" spans="2:41">
      <c r="B178" s="65"/>
      <c r="C178" s="65"/>
      <c r="D178" s="65"/>
      <c r="E178" s="65"/>
      <c r="F178" s="65"/>
      <c r="G178" s="65"/>
      <c r="H178" s="65"/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65"/>
      <c r="T178" s="65"/>
      <c r="U178" s="65"/>
      <c r="V178" s="65"/>
      <c r="W178" s="65"/>
      <c r="X178" s="65"/>
      <c r="Y178" s="65"/>
      <c r="Z178" s="65"/>
      <c r="AA178" s="65"/>
      <c r="AB178" s="65"/>
      <c r="AC178" s="65"/>
      <c r="AD178" s="65"/>
      <c r="AE178" s="65"/>
      <c r="AF178" s="65"/>
      <c r="AG178" s="65"/>
      <c r="AH178" s="65"/>
      <c r="AI178" s="65"/>
      <c r="AJ178" s="65"/>
      <c r="AK178" s="65"/>
      <c r="AL178" s="65"/>
      <c r="AM178" s="65"/>
      <c r="AN178" s="65"/>
      <c r="AO178" s="65"/>
    </row>
    <row r="179" spans="2:41">
      <c r="B179" s="65"/>
      <c r="C179" s="65"/>
      <c r="D179" s="65"/>
      <c r="E179" s="65"/>
      <c r="F179" s="65"/>
      <c r="G179" s="65"/>
      <c r="H179" s="65"/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65"/>
      <c r="T179" s="65"/>
      <c r="U179" s="65"/>
      <c r="V179" s="65"/>
      <c r="W179" s="65"/>
      <c r="X179" s="65"/>
      <c r="Y179" s="65"/>
      <c r="Z179" s="65"/>
      <c r="AA179" s="65"/>
      <c r="AB179" s="65"/>
      <c r="AC179" s="65"/>
      <c r="AD179" s="65"/>
      <c r="AE179" s="65"/>
      <c r="AF179" s="65"/>
      <c r="AG179" s="65"/>
      <c r="AH179" s="65"/>
      <c r="AI179" s="65"/>
      <c r="AJ179" s="65"/>
      <c r="AK179" s="65"/>
      <c r="AL179" s="65"/>
      <c r="AM179" s="65"/>
      <c r="AN179" s="65"/>
      <c r="AO179" s="65"/>
    </row>
    <row r="180" spans="2:41">
      <c r="B180" s="65"/>
      <c r="C180" s="65"/>
      <c r="D180" s="65"/>
      <c r="E180" s="65"/>
      <c r="F180" s="65"/>
      <c r="G180" s="65"/>
      <c r="H180" s="65"/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65"/>
      <c r="T180" s="65"/>
      <c r="U180" s="65"/>
      <c r="V180" s="65"/>
      <c r="W180" s="65"/>
      <c r="X180" s="65"/>
      <c r="Y180" s="65"/>
      <c r="Z180" s="65"/>
      <c r="AA180" s="65"/>
      <c r="AB180" s="65"/>
      <c r="AC180" s="65"/>
      <c r="AD180" s="65"/>
      <c r="AE180" s="65"/>
      <c r="AF180" s="65"/>
      <c r="AG180" s="65"/>
      <c r="AH180" s="65"/>
      <c r="AI180" s="65"/>
      <c r="AJ180" s="65"/>
      <c r="AK180" s="65"/>
      <c r="AL180" s="65"/>
      <c r="AM180" s="65"/>
      <c r="AN180" s="65"/>
      <c r="AO180" s="65"/>
    </row>
    <row r="181" spans="2:41">
      <c r="B181" s="65"/>
      <c r="C181" s="65"/>
      <c r="D181" s="65"/>
      <c r="E181" s="65"/>
      <c r="F181" s="65"/>
      <c r="G181" s="65"/>
      <c r="H181" s="65"/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65"/>
      <c r="T181" s="65"/>
      <c r="U181" s="65"/>
      <c r="V181" s="65"/>
      <c r="W181" s="65"/>
      <c r="X181" s="65"/>
      <c r="Y181" s="65"/>
      <c r="Z181" s="65"/>
      <c r="AA181" s="65"/>
      <c r="AB181" s="65"/>
      <c r="AC181" s="65"/>
      <c r="AD181" s="65"/>
      <c r="AE181" s="65"/>
      <c r="AF181" s="65"/>
      <c r="AG181" s="65"/>
      <c r="AH181" s="65"/>
      <c r="AI181" s="65"/>
      <c r="AJ181" s="65"/>
      <c r="AK181" s="65"/>
      <c r="AL181" s="65"/>
      <c r="AM181" s="65"/>
      <c r="AN181" s="65"/>
      <c r="AO181" s="65"/>
    </row>
    <row r="182" spans="2:41">
      <c r="B182" s="65"/>
      <c r="C182" s="65"/>
      <c r="D182" s="65"/>
      <c r="E182" s="65"/>
      <c r="F182" s="65"/>
      <c r="G182" s="65"/>
      <c r="H182" s="65"/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65"/>
      <c r="T182" s="65"/>
      <c r="U182" s="65"/>
      <c r="V182" s="65"/>
      <c r="W182" s="65"/>
      <c r="X182" s="65"/>
      <c r="Y182" s="65"/>
      <c r="Z182" s="65"/>
      <c r="AA182" s="65"/>
      <c r="AB182" s="65"/>
      <c r="AC182" s="65"/>
      <c r="AD182" s="65"/>
      <c r="AE182" s="65"/>
      <c r="AF182" s="65"/>
      <c r="AG182" s="65"/>
      <c r="AH182" s="65"/>
      <c r="AI182" s="65"/>
      <c r="AJ182" s="65"/>
      <c r="AK182" s="65"/>
      <c r="AL182" s="65"/>
      <c r="AM182" s="65"/>
      <c r="AN182" s="65"/>
      <c r="AO182" s="65"/>
    </row>
    <row r="183" spans="2:41">
      <c r="B183" s="65"/>
      <c r="C183" s="65"/>
      <c r="D183" s="65"/>
      <c r="E183" s="65"/>
      <c r="F183" s="65"/>
      <c r="G183" s="65"/>
      <c r="H183" s="65"/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65"/>
      <c r="T183" s="65"/>
      <c r="U183" s="65"/>
      <c r="V183" s="65"/>
      <c r="W183" s="65"/>
      <c r="X183" s="65"/>
      <c r="Y183" s="65"/>
      <c r="Z183" s="65"/>
      <c r="AA183" s="65"/>
      <c r="AB183" s="65"/>
      <c r="AC183" s="65"/>
      <c r="AD183" s="65"/>
      <c r="AE183" s="65"/>
      <c r="AF183" s="65"/>
      <c r="AG183" s="65"/>
      <c r="AH183" s="65"/>
      <c r="AI183" s="65"/>
      <c r="AJ183" s="65"/>
      <c r="AK183" s="65"/>
      <c r="AL183" s="65"/>
      <c r="AM183" s="65"/>
      <c r="AN183" s="65"/>
      <c r="AO183" s="65"/>
    </row>
    <row r="184" spans="2:41">
      <c r="B184" s="65"/>
      <c r="C184" s="65"/>
      <c r="D184" s="65"/>
      <c r="E184" s="65"/>
      <c r="F184" s="65"/>
      <c r="G184" s="65"/>
      <c r="H184" s="65"/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65"/>
      <c r="T184" s="65"/>
      <c r="U184" s="65"/>
      <c r="V184" s="65"/>
      <c r="W184" s="65"/>
      <c r="X184" s="65"/>
      <c r="Y184" s="65"/>
      <c r="Z184" s="65"/>
      <c r="AA184" s="65"/>
      <c r="AB184" s="65"/>
      <c r="AC184" s="65"/>
      <c r="AD184" s="65"/>
      <c r="AE184" s="65"/>
      <c r="AF184" s="65"/>
      <c r="AG184" s="65"/>
      <c r="AH184" s="65"/>
      <c r="AI184" s="65"/>
      <c r="AJ184" s="65"/>
      <c r="AK184" s="65"/>
      <c r="AL184" s="65"/>
      <c r="AM184" s="65"/>
      <c r="AN184" s="65"/>
      <c r="AO184" s="65"/>
    </row>
    <row r="185" spans="2:41">
      <c r="B185" s="65"/>
      <c r="C185" s="65"/>
      <c r="D185" s="65"/>
      <c r="E185" s="65"/>
      <c r="F185" s="65"/>
      <c r="G185" s="65"/>
      <c r="H185" s="65"/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65"/>
      <c r="T185" s="65"/>
      <c r="U185" s="65"/>
      <c r="V185" s="65"/>
      <c r="W185" s="65"/>
      <c r="X185" s="65"/>
      <c r="Y185" s="65"/>
      <c r="Z185" s="65"/>
      <c r="AA185" s="65"/>
      <c r="AB185" s="65"/>
      <c r="AC185" s="65"/>
      <c r="AD185" s="65"/>
      <c r="AE185" s="65"/>
      <c r="AF185" s="65"/>
      <c r="AG185" s="65"/>
      <c r="AH185" s="65"/>
      <c r="AI185" s="65"/>
      <c r="AJ185" s="65"/>
      <c r="AK185" s="65"/>
      <c r="AL185" s="65"/>
      <c r="AM185" s="65"/>
      <c r="AN185" s="65"/>
      <c r="AO185" s="65"/>
    </row>
    <row r="186" spans="2:41">
      <c r="B186" s="65"/>
      <c r="C186" s="65"/>
      <c r="D186" s="65"/>
      <c r="E186" s="65"/>
      <c r="F186" s="65"/>
      <c r="G186" s="65"/>
      <c r="H186" s="65"/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65"/>
      <c r="T186" s="65"/>
      <c r="U186" s="65"/>
      <c r="V186" s="65"/>
      <c r="W186" s="65"/>
      <c r="X186" s="65"/>
      <c r="Y186" s="65"/>
      <c r="Z186" s="65"/>
      <c r="AA186" s="65"/>
      <c r="AB186" s="65"/>
      <c r="AC186" s="65"/>
      <c r="AD186" s="65"/>
      <c r="AE186" s="65"/>
      <c r="AF186" s="65"/>
      <c r="AG186" s="65"/>
      <c r="AH186" s="65"/>
      <c r="AI186" s="65"/>
      <c r="AJ186" s="65"/>
      <c r="AK186" s="65"/>
      <c r="AL186" s="65"/>
      <c r="AM186" s="65"/>
      <c r="AN186" s="65"/>
      <c r="AO186" s="65"/>
    </row>
    <row r="187" spans="2:41">
      <c r="B187" s="65"/>
      <c r="C187" s="65"/>
      <c r="D187" s="65"/>
      <c r="E187" s="65"/>
      <c r="F187" s="65"/>
      <c r="G187" s="65"/>
      <c r="H187" s="65"/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65"/>
      <c r="T187" s="65"/>
      <c r="U187" s="65"/>
      <c r="V187" s="65"/>
      <c r="W187" s="65"/>
      <c r="X187" s="65"/>
      <c r="Y187" s="65"/>
      <c r="Z187" s="65"/>
      <c r="AA187" s="65"/>
      <c r="AB187" s="65"/>
      <c r="AC187" s="65"/>
      <c r="AD187" s="65"/>
      <c r="AE187" s="65"/>
      <c r="AF187" s="65"/>
      <c r="AG187" s="65"/>
      <c r="AH187" s="65"/>
      <c r="AI187" s="65"/>
      <c r="AJ187" s="65"/>
      <c r="AK187" s="65"/>
      <c r="AL187" s="65"/>
      <c r="AM187" s="65"/>
      <c r="AN187" s="65"/>
      <c r="AO187" s="65"/>
    </row>
  </sheetData>
  <printOptions gridLines="1" gridLinesSet="0"/>
  <pageMargins left="0.75" right="0.75" top="1" bottom="1" header="0.5" footer="0.5"/>
  <pageSetup orientation="landscape" horizontalDpi="300" verticalDpi="300"/>
  <headerFooter alignWithMargins="0">
    <oddHeader>&amp;A</oddHeader>
    <oddFooter>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I52"/>
  <sheetViews>
    <sheetView zoomScaleNormal="100" workbookViewId="0">
      <selection activeCell="K9" sqref="K9"/>
    </sheetView>
  </sheetViews>
  <sheetFormatPr baseColWidth="10" defaultRowHeight="16"/>
  <cols>
    <col min="1" max="1" width="2.85546875" customWidth="1"/>
    <col min="2" max="2" width="7.42578125" customWidth="1"/>
    <col min="3" max="3" width="35.42578125" customWidth="1"/>
    <col min="4" max="4" width="16.85546875" bestFit="1" customWidth="1"/>
    <col min="5" max="5" width="19.28515625" customWidth="1"/>
    <col min="6" max="6" width="17.28515625" customWidth="1"/>
    <col min="7" max="7" width="17.140625" customWidth="1"/>
    <col min="8" max="8" width="13.5703125" customWidth="1"/>
    <col min="9" max="9" width="16.5703125" customWidth="1"/>
  </cols>
  <sheetData>
    <row r="1" spans="2:9">
      <c r="B1" s="11"/>
      <c r="C1" s="11"/>
      <c r="D1" s="11"/>
      <c r="E1" s="11"/>
      <c r="F1" s="11"/>
      <c r="G1" s="11"/>
      <c r="H1" s="11"/>
      <c r="I1" s="11"/>
    </row>
    <row r="2" spans="2:9">
      <c r="B2" s="11"/>
      <c r="C2" s="11"/>
      <c r="D2" s="11"/>
      <c r="E2" s="11"/>
      <c r="F2" s="11"/>
      <c r="G2" s="11"/>
      <c r="H2" s="11"/>
      <c r="I2" s="11"/>
    </row>
    <row r="3" spans="2:9" ht="84">
      <c r="B3" s="51" t="s">
        <v>54</v>
      </c>
      <c r="C3" s="51" t="s">
        <v>44</v>
      </c>
      <c r="D3" s="51" t="s">
        <v>45</v>
      </c>
      <c r="E3" s="52" t="s">
        <v>46</v>
      </c>
      <c r="F3" s="51" t="s">
        <v>47</v>
      </c>
      <c r="G3" s="52" t="s">
        <v>48</v>
      </c>
      <c r="H3" s="52" t="s">
        <v>66</v>
      </c>
      <c r="I3" s="52" t="s">
        <v>74</v>
      </c>
    </row>
    <row r="4" spans="2:9" ht="20">
      <c r="B4" s="45">
        <v>101</v>
      </c>
      <c r="C4" s="46" t="s">
        <v>49</v>
      </c>
      <c r="D4" s="47">
        <v>400000</v>
      </c>
      <c r="E4" s="47"/>
      <c r="F4" s="47"/>
      <c r="G4" s="47"/>
      <c r="H4" s="47"/>
      <c r="I4" s="47"/>
    </row>
    <row r="5" spans="2:9" ht="20">
      <c r="B5" s="45">
        <v>102</v>
      </c>
      <c r="C5" s="46" t="s">
        <v>50</v>
      </c>
      <c r="D5" s="47">
        <v>750000</v>
      </c>
      <c r="E5" s="47"/>
      <c r="F5" s="47"/>
      <c r="G5" s="47"/>
      <c r="H5" s="47"/>
      <c r="I5" s="47"/>
    </row>
    <row r="6" spans="2:9" ht="20">
      <c r="B6" s="45">
        <v>103</v>
      </c>
      <c r="C6" s="46" t="s">
        <v>51</v>
      </c>
      <c r="D6" s="47">
        <v>1000000</v>
      </c>
      <c r="E6" s="47"/>
      <c r="F6" s="47"/>
      <c r="G6" s="47"/>
      <c r="H6" s="47"/>
      <c r="I6" s="47"/>
    </row>
    <row r="7" spans="2:9" ht="20">
      <c r="B7" s="45">
        <v>104</v>
      </c>
      <c r="C7" s="46" t="s">
        <v>52</v>
      </c>
      <c r="D7" s="47">
        <v>300000</v>
      </c>
      <c r="E7" s="47"/>
      <c r="F7" s="47"/>
      <c r="G7" s="47"/>
      <c r="H7" s="47"/>
      <c r="I7" s="47"/>
    </row>
    <row r="8" spans="2:9" ht="20">
      <c r="B8" s="48">
        <v>105</v>
      </c>
      <c r="C8" s="49" t="s">
        <v>53</v>
      </c>
      <c r="D8" s="50">
        <v>250000</v>
      </c>
      <c r="E8" s="50"/>
      <c r="F8" s="50"/>
      <c r="G8" s="50"/>
      <c r="H8" s="50"/>
      <c r="I8" s="50"/>
    </row>
    <row r="9" spans="2:9" ht="20">
      <c r="B9" s="43" t="s">
        <v>55</v>
      </c>
      <c r="C9" s="43"/>
      <c r="D9" s="43"/>
      <c r="E9" s="44"/>
      <c r="F9" s="44"/>
      <c r="G9" s="44"/>
      <c r="H9" s="11"/>
      <c r="I9" s="59"/>
    </row>
    <row r="10" spans="2:9">
      <c r="B10" s="11"/>
      <c r="C10" s="11"/>
      <c r="D10" s="11"/>
      <c r="E10" s="11"/>
      <c r="F10" s="11"/>
      <c r="G10" s="11"/>
      <c r="H10" s="11"/>
      <c r="I10" s="11"/>
    </row>
    <row r="11" spans="2:9">
      <c r="B11" s="11"/>
      <c r="C11" s="11"/>
      <c r="D11" s="11"/>
      <c r="E11" s="11"/>
      <c r="F11" s="11"/>
      <c r="G11" s="11"/>
      <c r="H11" s="11"/>
      <c r="I11" s="11"/>
    </row>
    <row r="12" spans="2:9" ht="84">
      <c r="B12" s="51" t="s">
        <v>54</v>
      </c>
      <c r="C12" s="51" t="s">
        <v>44</v>
      </c>
      <c r="D12" s="51" t="s">
        <v>56</v>
      </c>
      <c r="E12" s="52" t="s">
        <v>65</v>
      </c>
      <c r="F12" s="52" t="s">
        <v>72</v>
      </c>
      <c r="G12" s="52" t="s">
        <v>71</v>
      </c>
      <c r="H12" s="52" t="s">
        <v>73</v>
      </c>
      <c r="I12" s="11"/>
    </row>
    <row r="13" spans="2:9" ht="20">
      <c r="B13" s="45">
        <v>101</v>
      </c>
      <c r="C13" s="46" t="s">
        <v>49</v>
      </c>
      <c r="D13" s="47" t="s">
        <v>57</v>
      </c>
      <c r="E13" s="53" t="s">
        <v>60</v>
      </c>
      <c r="F13" s="55"/>
      <c r="G13" s="55"/>
      <c r="H13" s="55"/>
      <c r="I13" s="11"/>
    </row>
    <row r="14" spans="2:9" ht="20">
      <c r="B14" s="45">
        <v>102</v>
      </c>
      <c r="C14" s="46" t="s">
        <v>50</v>
      </c>
      <c r="D14" s="47" t="s">
        <v>58</v>
      </c>
      <c r="E14" s="53" t="s">
        <v>61</v>
      </c>
      <c r="F14" s="55"/>
      <c r="G14" s="55"/>
      <c r="H14" s="55"/>
      <c r="I14" s="11"/>
    </row>
    <row r="15" spans="2:9" ht="20">
      <c r="B15" s="45">
        <v>103</v>
      </c>
      <c r="C15" s="46" t="s">
        <v>51</v>
      </c>
      <c r="D15" s="47" t="s">
        <v>59</v>
      </c>
      <c r="E15" s="53" t="s">
        <v>62</v>
      </c>
      <c r="F15" s="55"/>
      <c r="G15" s="55"/>
      <c r="H15" s="55"/>
      <c r="I15" s="11"/>
    </row>
    <row r="16" spans="2:9" ht="20">
      <c r="B16" s="45">
        <v>104</v>
      </c>
      <c r="C16" s="46" t="s">
        <v>52</v>
      </c>
      <c r="D16" s="47" t="s">
        <v>57</v>
      </c>
      <c r="E16" s="53" t="s">
        <v>63</v>
      </c>
      <c r="F16" s="55"/>
      <c r="G16" s="55"/>
      <c r="H16" s="55"/>
      <c r="I16" s="11"/>
    </row>
    <row r="17" spans="2:9" ht="20">
      <c r="B17" s="48">
        <v>105</v>
      </c>
      <c r="C17" s="49" t="s">
        <v>53</v>
      </c>
      <c r="D17" s="50" t="s">
        <v>57</v>
      </c>
      <c r="E17" s="54" t="s">
        <v>64</v>
      </c>
      <c r="F17" s="56"/>
      <c r="G17" s="56"/>
      <c r="H17" s="56"/>
      <c r="I17" s="11"/>
    </row>
    <row r="18" spans="2:9" ht="20">
      <c r="B18" s="43"/>
      <c r="C18" s="43"/>
      <c r="D18" s="43"/>
      <c r="E18" s="44"/>
      <c r="F18" s="47"/>
      <c r="G18" s="55"/>
      <c r="H18" s="55"/>
      <c r="I18" s="11"/>
    </row>
    <row r="19" spans="2:9">
      <c r="B19" s="11"/>
      <c r="E19" s="11"/>
      <c r="F19" s="11"/>
      <c r="G19" s="11"/>
      <c r="H19" s="11"/>
      <c r="I19" s="11"/>
    </row>
    <row r="20" spans="2:9" ht="84">
      <c r="B20" s="51" t="s">
        <v>54</v>
      </c>
      <c r="C20" s="51" t="s">
        <v>44</v>
      </c>
      <c r="D20" s="52" t="s">
        <v>70</v>
      </c>
      <c r="E20" s="52" t="s">
        <v>67</v>
      </c>
      <c r="F20" s="52" t="s">
        <v>75</v>
      </c>
      <c r="G20" s="52" t="s">
        <v>76</v>
      </c>
      <c r="H20" s="11"/>
      <c r="I20" s="11"/>
    </row>
    <row r="21" spans="2:9" ht="20">
      <c r="B21" s="45">
        <v>101</v>
      </c>
      <c r="C21" s="46" t="s">
        <v>49</v>
      </c>
      <c r="D21" s="57"/>
      <c r="E21" s="57"/>
      <c r="F21" s="57"/>
      <c r="G21" s="46"/>
      <c r="H21" s="11"/>
      <c r="I21" s="11"/>
    </row>
    <row r="22" spans="2:9" ht="20">
      <c r="B22" s="45">
        <v>102</v>
      </c>
      <c r="C22" s="46" t="s">
        <v>50</v>
      </c>
      <c r="D22" s="57"/>
      <c r="E22" s="57"/>
      <c r="F22" s="57"/>
      <c r="G22" s="46"/>
      <c r="H22" s="11"/>
      <c r="I22" s="11"/>
    </row>
    <row r="23" spans="2:9" ht="20">
      <c r="B23" s="45">
        <v>103</v>
      </c>
      <c r="C23" s="46" t="s">
        <v>51</v>
      </c>
      <c r="D23" s="57"/>
      <c r="E23" s="57"/>
      <c r="F23" s="57"/>
      <c r="G23" s="47"/>
      <c r="H23" s="11"/>
      <c r="I23" s="11"/>
    </row>
    <row r="24" spans="2:9" ht="20">
      <c r="B24" s="45">
        <v>104</v>
      </c>
      <c r="C24" s="46" t="s">
        <v>68</v>
      </c>
      <c r="D24" s="47"/>
      <c r="E24" s="57"/>
      <c r="F24" s="57"/>
      <c r="G24" s="47"/>
      <c r="H24" s="11"/>
      <c r="I24" s="11"/>
    </row>
    <row r="25" spans="2:9" ht="20">
      <c r="B25" s="48">
        <v>105</v>
      </c>
      <c r="C25" s="49" t="s">
        <v>69</v>
      </c>
      <c r="D25" s="50"/>
      <c r="E25" s="58"/>
      <c r="F25" s="58"/>
      <c r="G25" s="50"/>
      <c r="H25" s="11"/>
      <c r="I25" s="11"/>
    </row>
    <row r="26" spans="2:9">
      <c r="B26" s="11"/>
      <c r="C26" s="11"/>
      <c r="D26" s="11"/>
      <c r="E26" s="11"/>
      <c r="F26" s="11"/>
      <c r="G26" s="11"/>
      <c r="H26" s="11"/>
      <c r="I26" s="11"/>
    </row>
    <row r="27" spans="2:9">
      <c r="B27" s="11"/>
      <c r="C27" s="11"/>
      <c r="D27" s="11"/>
      <c r="E27" s="11"/>
      <c r="F27" s="11"/>
      <c r="G27" s="11"/>
      <c r="H27" s="11"/>
      <c r="I27" s="11"/>
    </row>
    <row r="28" spans="2:9">
      <c r="B28" s="11"/>
      <c r="C28" s="11"/>
      <c r="D28" s="11"/>
      <c r="E28" s="11"/>
      <c r="F28" s="11"/>
      <c r="G28" s="11"/>
      <c r="H28" s="11"/>
      <c r="I28" s="11"/>
    </row>
    <row r="29" spans="2:9">
      <c r="B29" s="11"/>
      <c r="C29" s="11"/>
      <c r="D29" s="11"/>
      <c r="E29" s="11"/>
      <c r="F29" s="11"/>
      <c r="G29" s="11"/>
      <c r="H29" s="11"/>
      <c r="I29" s="11"/>
    </row>
    <row r="30" spans="2:9">
      <c r="B30" s="11"/>
      <c r="C30" s="11"/>
      <c r="D30" s="11"/>
      <c r="E30" s="11"/>
      <c r="F30" s="11"/>
      <c r="G30" s="11"/>
      <c r="H30" s="11"/>
      <c r="I30" s="11"/>
    </row>
    <row r="31" spans="2:9">
      <c r="B31" s="11"/>
      <c r="C31" s="11"/>
      <c r="D31" s="11"/>
      <c r="E31" s="11"/>
      <c r="F31" s="11"/>
      <c r="G31" s="11"/>
      <c r="H31" s="11"/>
      <c r="I31" s="11"/>
    </row>
    <row r="32" spans="2:9">
      <c r="B32" s="11"/>
      <c r="C32" s="11"/>
      <c r="D32" s="11"/>
      <c r="E32" s="11"/>
      <c r="F32" s="11"/>
      <c r="G32" s="11"/>
      <c r="H32" s="11"/>
      <c r="I32" s="11"/>
    </row>
    <row r="33" spans="2:9">
      <c r="B33" s="11"/>
      <c r="C33" s="11"/>
      <c r="D33" s="11"/>
      <c r="E33" s="11"/>
      <c r="F33" s="11"/>
      <c r="G33" s="11"/>
      <c r="H33" s="11"/>
      <c r="I33" s="11"/>
    </row>
    <row r="34" spans="2:9">
      <c r="B34" s="11"/>
      <c r="C34" s="11"/>
      <c r="D34" s="11"/>
      <c r="E34" s="11"/>
      <c r="F34" s="11"/>
      <c r="G34" s="11"/>
      <c r="H34" s="11"/>
      <c r="I34" s="11"/>
    </row>
    <row r="35" spans="2:9">
      <c r="B35" s="11"/>
      <c r="C35" s="11"/>
      <c r="D35" s="11"/>
      <c r="E35" s="11"/>
      <c r="F35" s="11"/>
      <c r="G35" s="11"/>
      <c r="H35" s="11"/>
      <c r="I35" s="11"/>
    </row>
    <row r="36" spans="2:9">
      <c r="B36" s="11"/>
      <c r="C36" s="11"/>
      <c r="D36" s="11"/>
      <c r="E36" s="11"/>
      <c r="F36" s="11"/>
      <c r="G36" s="11"/>
      <c r="H36" s="11"/>
      <c r="I36" s="11"/>
    </row>
    <row r="37" spans="2:9">
      <c r="B37" s="11"/>
      <c r="C37" s="11"/>
      <c r="D37" s="11"/>
      <c r="E37" s="11"/>
      <c r="F37" s="11"/>
      <c r="G37" s="11"/>
      <c r="H37" s="11"/>
      <c r="I37" s="11"/>
    </row>
    <row r="38" spans="2:9">
      <c r="B38" s="11"/>
      <c r="C38" s="11"/>
      <c r="D38" s="11"/>
      <c r="E38" s="11"/>
      <c r="F38" s="11"/>
      <c r="G38" s="11"/>
      <c r="H38" s="11"/>
      <c r="I38" s="11"/>
    </row>
    <row r="39" spans="2:9">
      <c r="B39" s="11"/>
      <c r="C39" s="11"/>
      <c r="D39" s="11"/>
      <c r="E39" s="11"/>
      <c r="F39" s="11"/>
      <c r="G39" s="11"/>
      <c r="H39" s="11"/>
      <c r="I39" s="11"/>
    </row>
    <row r="40" spans="2:9">
      <c r="B40" s="11"/>
      <c r="C40" s="11"/>
      <c r="D40" s="11"/>
      <c r="E40" s="11"/>
      <c r="F40" s="11"/>
      <c r="G40" s="11"/>
      <c r="H40" s="11"/>
      <c r="I40" s="11"/>
    </row>
    <row r="41" spans="2:9">
      <c r="B41" s="11"/>
      <c r="C41" s="11"/>
      <c r="D41" s="11"/>
      <c r="E41" s="11"/>
      <c r="F41" s="11"/>
      <c r="G41" s="11"/>
      <c r="H41" s="11"/>
      <c r="I41" s="11"/>
    </row>
    <row r="42" spans="2:9">
      <c r="B42" s="11"/>
      <c r="C42" s="11"/>
      <c r="D42" s="11"/>
      <c r="E42" s="11"/>
      <c r="F42" s="11"/>
      <c r="G42" s="11"/>
      <c r="H42" s="11"/>
      <c r="I42" s="11"/>
    </row>
    <row r="43" spans="2:9">
      <c r="B43" s="11"/>
      <c r="C43" s="11"/>
      <c r="D43" s="11"/>
      <c r="E43" s="11"/>
      <c r="F43" s="11"/>
      <c r="G43" s="11"/>
      <c r="H43" s="11"/>
      <c r="I43" s="11"/>
    </row>
    <row r="44" spans="2:9">
      <c r="B44" s="11"/>
      <c r="C44" s="11"/>
      <c r="D44" s="11"/>
      <c r="E44" s="11"/>
      <c r="F44" s="11"/>
      <c r="G44" s="11"/>
      <c r="H44" s="11"/>
      <c r="I44" s="11"/>
    </row>
    <row r="45" spans="2:9">
      <c r="B45" s="11"/>
      <c r="C45" s="11"/>
      <c r="D45" s="11"/>
      <c r="E45" s="11"/>
      <c r="F45" s="11"/>
      <c r="G45" s="11"/>
      <c r="H45" s="11"/>
      <c r="I45" s="11"/>
    </row>
    <row r="46" spans="2:9">
      <c r="B46" s="11"/>
      <c r="C46" s="11"/>
      <c r="D46" s="11"/>
      <c r="E46" s="11"/>
      <c r="F46" s="11"/>
      <c r="G46" s="11"/>
      <c r="H46" s="11"/>
      <c r="I46" s="11"/>
    </row>
    <row r="47" spans="2:9">
      <c r="B47" s="11"/>
      <c r="C47" s="11"/>
      <c r="D47" s="11"/>
      <c r="E47" s="11"/>
      <c r="F47" s="11"/>
      <c r="G47" s="11"/>
      <c r="H47" s="11"/>
      <c r="I47" s="11"/>
    </row>
    <row r="48" spans="2:9">
      <c r="B48" s="11"/>
      <c r="C48" s="11"/>
      <c r="D48" s="11"/>
      <c r="E48" s="11"/>
      <c r="F48" s="11"/>
      <c r="G48" s="11"/>
      <c r="H48" s="11"/>
      <c r="I48" s="11"/>
    </row>
    <row r="49" spans="2:9">
      <c r="B49" s="11"/>
      <c r="C49" s="11"/>
      <c r="D49" s="11"/>
      <c r="E49" s="11"/>
      <c r="F49" s="11"/>
      <c r="G49" s="11"/>
      <c r="H49" s="11"/>
      <c r="I49" s="11"/>
    </row>
    <row r="50" spans="2:9">
      <c r="B50" s="11"/>
      <c r="C50" s="11"/>
      <c r="D50" s="11"/>
      <c r="E50" s="11"/>
      <c r="F50" s="11"/>
      <c r="G50" s="11"/>
      <c r="H50" s="11"/>
      <c r="I50" s="11"/>
    </row>
    <row r="51" spans="2:9">
      <c r="B51" s="11"/>
      <c r="C51" s="11"/>
      <c r="D51" s="11"/>
      <c r="E51" s="11"/>
      <c r="F51" s="11"/>
      <c r="G51" s="11"/>
      <c r="H51" s="11"/>
      <c r="I51" s="11"/>
    </row>
    <row r="52" spans="2:9">
      <c r="B52" s="11"/>
      <c r="C52" s="11"/>
      <c r="D52" s="11"/>
      <c r="E52" s="11"/>
      <c r="F52" s="11"/>
      <c r="G52" s="11"/>
      <c r="H52" s="11"/>
      <c r="I52" s="11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F0C8D2-5BB5-864F-AE3B-FD0E0AED1AEC}">
  <dimension ref="B2:H17"/>
  <sheetViews>
    <sheetView zoomScaleNormal="100" workbookViewId="0">
      <selection activeCell="B17" sqref="B17"/>
    </sheetView>
  </sheetViews>
  <sheetFormatPr baseColWidth="10" defaultRowHeight="13"/>
  <cols>
    <col min="1" max="1" width="2.7109375" style="62" customWidth="1"/>
    <col min="2" max="2" width="11.7109375" style="62" customWidth="1"/>
    <col min="3" max="3" width="11.28515625" style="62" customWidth="1"/>
    <col min="4" max="4" width="15.28515625" style="62" customWidth="1"/>
    <col min="5" max="5" width="15.7109375" style="62" bestFit="1" customWidth="1"/>
    <col min="6" max="6" width="12.42578125" style="62" bestFit="1" customWidth="1"/>
    <col min="7" max="7" width="10.7109375" style="62"/>
    <col min="8" max="8" width="13.42578125" style="62" bestFit="1" customWidth="1"/>
    <col min="9" max="258" width="10.7109375" style="62"/>
    <col min="259" max="259" width="9.42578125" style="62" bestFit="1" customWidth="1"/>
    <col min="260" max="260" width="10.7109375" style="62"/>
    <col min="261" max="261" width="13.42578125" style="62" bestFit="1" customWidth="1"/>
    <col min="262" max="262" width="10.140625" style="62" bestFit="1" customWidth="1"/>
    <col min="263" max="263" width="10.7109375" style="62"/>
    <col min="264" max="264" width="13.42578125" style="62" bestFit="1" customWidth="1"/>
    <col min="265" max="514" width="10.7109375" style="62"/>
    <col min="515" max="515" width="9.42578125" style="62" bestFit="1" customWidth="1"/>
    <col min="516" max="516" width="10.7109375" style="62"/>
    <col min="517" max="517" width="13.42578125" style="62" bestFit="1" customWidth="1"/>
    <col min="518" max="518" width="10.140625" style="62" bestFit="1" customWidth="1"/>
    <col min="519" max="519" width="10.7109375" style="62"/>
    <col min="520" max="520" width="13.42578125" style="62" bestFit="1" customWidth="1"/>
    <col min="521" max="770" width="10.7109375" style="62"/>
    <col min="771" max="771" width="9.42578125" style="62" bestFit="1" customWidth="1"/>
    <col min="772" max="772" width="10.7109375" style="62"/>
    <col min="773" max="773" width="13.42578125" style="62" bestFit="1" customWidth="1"/>
    <col min="774" max="774" width="10.140625" style="62" bestFit="1" customWidth="1"/>
    <col min="775" max="775" width="10.7109375" style="62"/>
    <col min="776" max="776" width="13.42578125" style="62" bestFit="1" customWidth="1"/>
    <col min="777" max="1026" width="10.7109375" style="62"/>
    <col min="1027" max="1027" width="9.42578125" style="62" bestFit="1" customWidth="1"/>
    <col min="1028" max="1028" width="10.7109375" style="62"/>
    <col min="1029" max="1029" width="13.42578125" style="62" bestFit="1" customWidth="1"/>
    <col min="1030" max="1030" width="10.140625" style="62" bestFit="1" customWidth="1"/>
    <col min="1031" max="1031" width="10.7109375" style="62"/>
    <col min="1032" max="1032" width="13.42578125" style="62" bestFit="1" customWidth="1"/>
    <col min="1033" max="1282" width="10.7109375" style="62"/>
    <col min="1283" max="1283" width="9.42578125" style="62" bestFit="1" customWidth="1"/>
    <col min="1284" max="1284" width="10.7109375" style="62"/>
    <col min="1285" max="1285" width="13.42578125" style="62" bestFit="1" customWidth="1"/>
    <col min="1286" max="1286" width="10.140625" style="62" bestFit="1" customWidth="1"/>
    <col min="1287" max="1287" width="10.7109375" style="62"/>
    <col min="1288" max="1288" width="13.42578125" style="62" bestFit="1" customWidth="1"/>
    <col min="1289" max="1538" width="10.7109375" style="62"/>
    <col min="1539" max="1539" width="9.42578125" style="62" bestFit="1" customWidth="1"/>
    <col min="1540" max="1540" width="10.7109375" style="62"/>
    <col min="1541" max="1541" width="13.42578125" style="62" bestFit="1" customWidth="1"/>
    <col min="1542" max="1542" width="10.140625" style="62" bestFit="1" customWidth="1"/>
    <col min="1543" max="1543" width="10.7109375" style="62"/>
    <col min="1544" max="1544" width="13.42578125" style="62" bestFit="1" customWidth="1"/>
    <col min="1545" max="1794" width="10.7109375" style="62"/>
    <col min="1795" max="1795" width="9.42578125" style="62" bestFit="1" customWidth="1"/>
    <col min="1796" max="1796" width="10.7109375" style="62"/>
    <col min="1797" max="1797" width="13.42578125" style="62" bestFit="1" customWidth="1"/>
    <col min="1798" max="1798" width="10.140625" style="62" bestFit="1" customWidth="1"/>
    <col min="1799" max="1799" width="10.7109375" style="62"/>
    <col min="1800" max="1800" width="13.42578125" style="62" bestFit="1" customWidth="1"/>
    <col min="1801" max="2050" width="10.7109375" style="62"/>
    <col min="2051" max="2051" width="9.42578125" style="62" bestFit="1" customWidth="1"/>
    <col min="2052" max="2052" width="10.7109375" style="62"/>
    <col min="2053" max="2053" width="13.42578125" style="62" bestFit="1" customWidth="1"/>
    <col min="2054" max="2054" width="10.140625" style="62" bestFit="1" customWidth="1"/>
    <col min="2055" max="2055" width="10.7109375" style="62"/>
    <col min="2056" max="2056" width="13.42578125" style="62" bestFit="1" customWidth="1"/>
    <col min="2057" max="2306" width="10.7109375" style="62"/>
    <col min="2307" max="2307" width="9.42578125" style="62" bestFit="1" customWidth="1"/>
    <col min="2308" max="2308" width="10.7109375" style="62"/>
    <col min="2309" max="2309" width="13.42578125" style="62" bestFit="1" customWidth="1"/>
    <col min="2310" max="2310" width="10.140625" style="62" bestFit="1" customWidth="1"/>
    <col min="2311" max="2311" width="10.7109375" style="62"/>
    <col min="2312" max="2312" width="13.42578125" style="62" bestFit="1" customWidth="1"/>
    <col min="2313" max="2562" width="10.7109375" style="62"/>
    <col min="2563" max="2563" width="9.42578125" style="62" bestFit="1" customWidth="1"/>
    <col min="2564" max="2564" width="10.7109375" style="62"/>
    <col min="2565" max="2565" width="13.42578125" style="62" bestFit="1" customWidth="1"/>
    <col min="2566" max="2566" width="10.140625" style="62" bestFit="1" customWidth="1"/>
    <col min="2567" max="2567" width="10.7109375" style="62"/>
    <col min="2568" max="2568" width="13.42578125" style="62" bestFit="1" customWidth="1"/>
    <col min="2569" max="2818" width="10.7109375" style="62"/>
    <col min="2819" max="2819" width="9.42578125" style="62" bestFit="1" customWidth="1"/>
    <col min="2820" max="2820" width="10.7109375" style="62"/>
    <col min="2821" max="2821" width="13.42578125" style="62" bestFit="1" customWidth="1"/>
    <col min="2822" max="2822" width="10.140625" style="62" bestFit="1" customWidth="1"/>
    <col min="2823" max="2823" width="10.7109375" style="62"/>
    <col min="2824" max="2824" width="13.42578125" style="62" bestFit="1" customWidth="1"/>
    <col min="2825" max="3074" width="10.7109375" style="62"/>
    <col min="3075" max="3075" width="9.42578125" style="62" bestFit="1" customWidth="1"/>
    <col min="3076" max="3076" width="10.7109375" style="62"/>
    <col min="3077" max="3077" width="13.42578125" style="62" bestFit="1" customWidth="1"/>
    <col min="3078" max="3078" width="10.140625" style="62" bestFit="1" customWidth="1"/>
    <col min="3079" max="3079" width="10.7109375" style="62"/>
    <col min="3080" max="3080" width="13.42578125" style="62" bestFit="1" customWidth="1"/>
    <col min="3081" max="3330" width="10.7109375" style="62"/>
    <col min="3331" max="3331" width="9.42578125" style="62" bestFit="1" customWidth="1"/>
    <col min="3332" max="3332" width="10.7109375" style="62"/>
    <col min="3333" max="3333" width="13.42578125" style="62" bestFit="1" customWidth="1"/>
    <col min="3334" max="3334" width="10.140625" style="62" bestFit="1" customWidth="1"/>
    <col min="3335" max="3335" width="10.7109375" style="62"/>
    <col min="3336" max="3336" width="13.42578125" style="62" bestFit="1" customWidth="1"/>
    <col min="3337" max="3586" width="10.7109375" style="62"/>
    <col min="3587" max="3587" width="9.42578125" style="62" bestFit="1" customWidth="1"/>
    <col min="3588" max="3588" width="10.7109375" style="62"/>
    <col min="3589" max="3589" width="13.42578125" style="62" bestFit="1" customWidth="1"/>
    <col min="3590" max="3590" width="10.140625" style="62" bestFit="1" customWidth="1"/>
    <col min="3591" max="3591" width="10.7109375" style="62"/>
    <col min="3592" max="3592" width="13.42578125" style="62" bestFit="1" customWidth="1"/>
    <col min="3593" max="3842" width="10.7109375" style="62"/>
    <col min="3843" max="3843" width="9.42578125" style="62" bestFit="1" customWidth="1"/>
    <col min="3844" max="3844" width="10.7109375" style="62"/>
    <col min="3845" max="3845" width="13.42578125" style="62" bestFit="1" customWidth="1"/>
    <col min="3846" max="3846" width="10.140625" style="62" bestFit="1" customWidth="1"/>
    <col min="3847" max="3847" width="10.7109375" style="62"/>
    <col min="3848" max="3848" width="13.42578125" style="62" bestFit="1" customWidth="1"/>
    <col min="3849" max="4098" width="10.7109375" style="62"/>
    <col min="4099" max="4099" width="9.42578125" style="62" bestFit="1" customWidth="1"/>
    <col min="4100" max="4100" width="10.7109375" style="62"/>
    <col min="4101" max="4101" width="13.42578125" style="62" bestFit="1" customWidth="1"/>
    <col min="4102" max="4102" width="10.140625" style="62" bestFit="1" customWidth="1"/>
    <col min="4103" max="4103" width="10.7109375" style="62"/>
    <col min="4104" max="4104" width="13.42578125" style="62" bestFit="1" customWidth="1"/>
    <col min="4105" max="4354" width="10.7109375" style="62"/>
    <col min="4355" max="4355" width="9.42578125" style="62" bestFit="1" customWidth="1"/>
    <col min="4356" max="4356" width="10.7109375" style="62"/>
    <col min="4357" max="4357" width="13.42578125" style="62" bestFit="1" customWidth="1"/>
    <col min="4358" max="4358" width="10.140625" style="62" bestFit="1" customWidth="1"/>
    <col min="4359" max="4359" width="10.7109375" style="62"/>
    <col min="4360" max="4360" width="13.42578125" style="62" bestFit="1" customWidth="1"/>
    <col min="4361" max="4610" width="10.7109375" style="62"/>
    <col min="4611" max="4611" width="9.42578125" style="62" bestFit="1" customWidth="1"/>
    <col min="4612" max="4612" width="10.7109375" style="62"/>
    <col min="4613" max="4613" width="13.42578125" style="62" bestFit="1" customWidth="1"/>
    <col min="4614" max="4614" width="10.140625" style="62" bestFit="1" customWidth="1"/>
    <col min="4615" max="4615" width="10.7109375" style="62"/>
    <col min="4616" max="4616" width="13.42578125" style="62" bestFit="1" customWidth="1"/>
    <col min="4617" max="4866" width="10.7109375" style="62"/>
    <col min="4867" max="4867" width="9.42578125" style="62" bestFit="1" customWidth="1"/>
    <col min="4868" max="4868" width="10.7109375" style="62"/>
    <col min="4869" max="4869" width="13.42578125" style="62" bestFit="1" customWidth="1"/>
    <col min="4870" max="4870" width="10.140625" style="62" bestFit="1" customWidth="1"/>
    <col min="4871" max="4871" width="10.7109375" style="62"/>
    <col min="4872" max="4872" width="13.42578125" style="62" bestFit="1" customWidth="1"/>
    <col min="4873" max="5122" width="10.7109375" style="62"/>
    <col min="5123" max="5123" width="9.42578125" style="62" bestFit="1" customWidth="1"/>
    <col min="5124" max="5124" width="10.7109375" style="62"/>
    <col min="5125" max="5125" width="13.42578125" style="62" bestFit="1" customWidth="1"/>
    <col min="5126" max="5126" width="10.140625" style="62" bestFit="1" customWidth="1"/>
    <col min="5127" max="5127" width="10.7109375" style="62"/>
    <col min="5128" max="5128" width="13.42578125" style="62" bestFit="1" customWidth="1"/>
    <col min="5129" max="5378" width="10.7109375" style="62"/>
    <col min="5379" max="5379" width="9.42578125" style="62" bestFit="1" customWidth="1"/>
    <col min="5380" max="5380" width="10.7109375" style="62"/>
    <col min="5381" max="5381" width="13.42578125" style="62" bestFit="1" customWidth="1"/>
    <col min="5382" max="5382" width="10.140625" style="62" bestFit="1" customWidth="1"/>
    <col min="5383" max="5383" width="10.7109375" style="62"/>
    <col min="5384" max="5384" width="13.42578125" style="62" bestFit="1" customWidth="1"/>
    <col min="5385" max="5634" width="10.7109375" style="62"/>
    <col min="5635" max="5635" width="9.42578125" style="62" bestFit="1" customWidth="1"/>
    <col min="5636" max="5636" width="10.7109375" style="62"/>
    <col min="5637" max="5637" width="13.42578125" style="62" bestFit="1" customWidth="1"/>
    <col min="5638" max="5638" width="10.140625" style="62" bestFit="1" customWidth="1"/>
    <col min="5639" max="5639" width="10.7109375" style="62"/>
    <col min="5640" max="5640" width="13.42578125" style="62" bestFit="1" customWidth="1"/>
    <col min="5641" max="5890" width="10.7109375" style="62"/>
    <col min="5891" max="5891" width="9.42578125" style="62" bestFit="1" customWidth="1"/>
    <col min="5892" max="5892" width="10.7109375" style="62"/>
    <col min="5893" max="5893" width="13.42578125" style="62" bestFit="1" customWidth="1"/>
    <col min="5894" max="5894" width="10.140625" style="62" bestFit="1" customWidth="1"/>
    <col min="5895" max="5895" width="10.7109375" style="62"/>
    <col min="5896" max="5896" width="13.42578125" style="62" bestFit="1" customWidth="1"/>
    <col min="5897" max="6146" width="10.7109375" style="62"/>
    <col min="6147" max="6147" width="9.42578125" style="62" bestFit="1" customWidth="1"/>
    <col min="6148" max="6148" width="10.7109375" style="62"/>
    <col min="6149" max="6149" width="13.42578125" style="62" bestFit="1" customWidth="1"/>
    <col min="6150" max="6150" width="10.140625" style="62" bestFit="1" customWidth="1"/>
    <col min="6151" max="6151" width="10.7109375" style="62"/>
    <col min="6152" max="6152" width="13.42578125" style="62" bestFit="1" customWidth="1"/>
    <col min="6153" max="6402" width="10.7109375" style="62"/>
    <col min="6403" max="6403" width="9.42578125" style="62" bestFit="1" customWidth="1"/>
    <col min="6404" max="6404" width="10.7109375" style="62"/>
    <col min="6405" max="6405" width="13.42578125" style="62" bestFit="1" customWidth="1"/>
    <col min="6406" max="6406" width="10.140625" style="62" bestFit="1" customWidth="1"/>
    <col min="6407" max="6407" width="10.7109375" style="62"/>
    <col min="6408" max="6408" width="13.42578125" style="62" bestFit="1" customWidth="1"/>
    <col min="6409" max="6658" width="10.7109375" style="62"/>
    <col min="6659" max="6659" width="9.42578125" style="62" bestFit="1" customWidth="1"/>
    <col min="6660" max="6660" width="10.7109375" style="62"/>
    <col min="6661" max="6661" width="13.42578125" style="62" bestFit="1" customWidth="1"/>
    <col min="6662" max="6662" width="10.140625" style="62" bestFit="1" customWidth="1"/>
    <col min="6663" max="6663" width="10.7109375" style="62"/>
    <col min="6664" max="6664" width="13.42578125" style="62" bestFit="1" customWidth="1"/>
    <col min="6665" max="6914" width="10.7109375" style="62"/>
    <col min="6915" max="6915" width="9.42578125" style="62" bestFit="1" customWidth="1"/>
    <col min="6916" max="6916" width="10.7109375" style="62"/>
    <col min="6917" max="6917" width="13.42578125" style="62" bestFit="1" customWidth="1"/>
    <col min="6918" max="6918" width="10.140625" style="62" bestFit="1" customWidth="1"/>
    <col min="6919" max="6919" width="10.7109375" style="62"/>
    <col min="6920" max="6920" width="13.42578125" style="62" bestFit="1" customWidth="1"/>
    <col min="6921" max="7170" width="10.7109375" style="62"/>
    <col min="7171" max="7171" width="9.42578125" style="62" bestFit="1" customWidth="1"/>
    <col min="7172" max="7172" width="10.7109375" style="62"/>
    <col min="7173" max="7173" width="13.42578125" style="62" bestFit="1" customWidth="1"/>
    <col min="7174" max="7174" width="10.140625" style="62" bestFit="1" customWidth="1"/>
    <col min="7175" max="7175" width="10.7109375" style="62"/>
    <col min="7176" max="7176" width="13.42578125" style="62" bestFit="1" customWidth="1"/>
    <col min="7177" max="7426" width="10.7109375" style="62"/>
    <col min="7427" max="7427" width="9.42578125" style="62" bestFit="1" customWidth="1"/>
    <col min="7428" max="7428" width="10.7109375" style="62"/>
    <col min="7429" max="7429" width="13.42578125" style="62" bestFit="1" customWidth="1"/>
    <col min="7430" max="7430" width="10.140625" style="62" bestFit="1" customWidth="1"/>
    <col min="7431" max="7431" width="10.7109375" style="62"/>
    <col min="7432" max="7432" width="13.42578125" style="62" bestFit="1" customWidth="1"/>
    <col min="7433" max="7682" width="10.7109375" style="62"/>
    <col min="7683" max="7683" width="9.42578125" style="62" bestFit="1" customWidth="1"/>
    <col min="7684" max="7684" width="10.7109375" style="62"/>
    <col min="7685" max="7685" width="13.42578125" style="62" bestFit="1" customWidth="1"/>
    <col min="7686" max="7686" width="10.140625" style="62" bestFit="1" customWidth="1"/>
    <col min="7687" max="7687" width="10.7109375" style="62"/>
    <col min="7688" max="7688" width="13.42578125" style="62" bestFit="1" customWidth="1"/>
    <col min="7689" max="7938" width="10.7109375" style="62"/>
    <col min="7939" max="7939" width="9.42578125" style="62" bestFit="1" customWidth="1"/>
    <col min="7940" max="7940" width="10.7109375" style="62"/>
    <col min="7941" max="7941" width="13.42578125" style="62" bestFit="1" customWidth="1"/>
    <col min="7942" max="7942" width="10.140625" style="62" bestFit="1" customWidth="1"/>
    <col min="7943" max="7943" width="10.7109375" style="62"/>
    <col min="7944" max="7944" width="13.42578125" style="62" bestFit="1" customWidth="1"/>
    <col min="7945" max="8194" width="10.7109375" style="62"/>
    <col min="8195" max="8195" width="9.42578125" style="62" bestFit="1" customWidth="1"/>
    <col min="8196" max="8196" width="10.7109375" style="62"/>
    <col min="8197" max="8197" width="13.42578125" style="62" bestFit="1" customWidth="1"/>
    <col min="8198" max="8198" width="10.140625" style="62" bestFit="1" customWidth="1"/>
    <col min="8199" max="8199" width="10.7109375" style="62"/>
    <col min="8200" max="8200" width="13.42578125" style="62" bestFit="1" customWidth="1"/>
    <col min="8201" max="8450" width="10.7109375" style="62"/>
    <col min="8451" max="8451" width="9.42578125" style="62" bestFit="1" customWidth="1"/>
    <col min="8452" max="8452" width="10.7109375" style="62"/>
    <col min="8453" max="8453" width="13.42578125" style="62" bestFit="1" customWidth="1"/>
    <col min="8454" max="8454" width="10.140625" style="62" bestFit="1" customWidth="1"/>
    <col min="8455" max="8455" width="10.7109375" style="62"/>
    <col min="8456" max="8456" width="13.42578125" style="62" bestFit="1" customWidth="1"/>
    <col min="8457" max="8706" width="10.7109375" style="62"/>
    <col min="8707" max="8707" width="9.42578125" style="62" bestFit="1" customWidth="1"/>
    <col min="8708" max="8708" width="10.7109375" style="62"/>
    <col min="8709" max="8709" width="13.42578125" style="62" bestFit="1" customWidth="1"/>
    <col min="8710" max="8710" width="10.140625" style="62" bestFit="1" customWidth="1"/>
    <col min="8711" max="8711" width="10.7109375" style="62"/>
    <col min="8712" max="8712" width="13.42578125" style="62" bestFit="1" customWidth="1"/>
    <col min="8713" max="8962" width="10.7109375" style="62"/>
    <col min="8963" max="8963" width="9.42578125" style="62" bestFit="1" customWidth="1"/>
    <col min="8964" max="8964" width="10.7109375" style="62"/>
    <col min="8965" max="8965" width="13.42578125" style="62" bestFit="1" customWidth="1"/>
    <col min="8966" max="8966" width="10.140625" style="62" bestFit="1" customWidth="1"/>
    <col min="8967" max="8967" width="10.7109375" style="62"/>
    <col min="8968" max="8968" width="13.42578125" style="62" bestFit="1" customWidth="1"/>
    <col min="8969" max="9218" width="10.7109375" style="62"/>
    <col min="9219" max="9219" width="9.42578125" style="62" bestFit="1" customWidth="1"/>
    <col min="9220" max="9220" width="10.7109375" style="62"/>
    <col min="9221" max="9221" width="13.42578125" style="62" bestFit="1" customWidth="1"/>
    <col min="9222" max="9222" width="10.140625" style="62" bestFit="1" customWidth="1"/>
    <col min="9223" max="9223" width="10.7109375" style="62"/>
    <col min="9224" max="9224" width="13.42578125" style="62" bestFit="1" customWidth="1"/>
    <col min="9225" max="9474" width="10.7109375" style="62"/>
    <col min="9475" max="9475" width="9.42578125" style="62" bestFit="1" customWidth="1"/>
    <col min="9476" max="9476" width="10.7109375" style="62"/>
    <col min="9477" max="9477" width="13.42578125" style="62" bestFit="1" customWidth="1"/>
    <col min="9478" max="9478" width="10.140625" style="62" bestFit="1" customWidth="1"/>
    <col min="9479" max="9479" width="10.7109375" style="62"/>
    <col min="9480" max="9480" width="13.42578125" style="62" bestFit="1" customWidth="1"/>
    <col min="9481" max="9730" width="10.7109375" style="62"/>
    <col min="9731" max="9731" width="9.42578125" style="62" bestFit="1" customWidth="1"/>
    <col min="9732" max="9732" width="10.7109375" style="62"/>
    <col min="9733" max="9733" width="13.42578125" style="62" bestFit="1" customWidth="1"/>
    <col min="9734" max="9734" width="10.140625" style="62" bestFit="1" customWidth="1"/>
    <col min="9735" max="9735" width="10.7109375" style="62"/>
    <col min="9736" max="9736" width="13.42578125" style="62" bestFit="1" customWidth="1"/>
    <col min="9737" max="9986" width="10.7109375" style="62"/>
    <col min="9987" max="9987" width="9.42578125" style="62" bestFit="1" customWidth="1"/>
    <col min="9988" max="9988" width="10.7109375" style="62"/>
    <col min="9989" max="9989" width="13.42578125" style="62" bestFit="1" customWidth="1"/>
    <col min="9990" max="9990" width="10.140625" style="62" bestFit="1" customWidth="1"/>
    <col min="9991" max="9991" width="10.7109375" style="62"/>
    <col min="9992" max="9992" width="13.42578125" style="62" bestFit="1" customWidth="1"/>
    <col min="9993" max="10242" width="10.7109375" style="62"/>
    <col min="10243" max="10243" width="9.42578125" style="62" bestFit="1" customWidth="1"/>
    <col min="10244" max="10244" width="10.7109375" style="62"/>
    <col min="10245" max="10245" width="13.42578125" style="62" bestFit="1" customWidth="1"/>
    <col min="10246" max="10246" width="10.140625" style="62" bestFit="1" customWidth="1"/>
    <col min="10247" max="10247" width="10.7109375" style="62"/>
    <col min="10248" max="10248" width="13.42578125" style="62" bestFit="1" customWidth="1"/>
    <col min="10249" max="10498" width="10.7109375" style="62"/>
    <col min="10499" max="10499" width="9.42578125" style="62" bestFit="1" customWidth="1"/>
    <col min="10500" max="10500" width="10.7109375" style="62"/>
    <col min="10501" max="10501" width="13.42578125" style="62" bestFit="1" customWidth="1"/>
    <col min="10502" max="10502" width="10.140625" style="62" bestFit="1" customWidth="1"/>
    <col min="10503" max="10503" width="10.7109375" style="62"/>
    <col min="10504" max="10504" width="13.42578125" style="62" bestFit="1" customWidth="1"/>
    <col min="10505" max="10754" width="10.7109375" style="62"/>
    <col min="10755" max="10755" width="9.42578125" style="62" bestFit="1" customWidth="1"/>
    <col min="10756" max="10756" width="10.7109375" style="62"/>
    <col min="10757" max="10757" width="13.42578125" style="62" bestFit="1" customWidth="1"/>
    <col min="10758" max="10758" width="10.140625" style="62" bestFit="1" customWidth="1"/>
    <col min="10759" max="10759" width="10.7109375" style="62"/>
    <col min="10760" max="10760" width="13.42578125" style="62" bestFit="1" customWidth="1"/>
    <col min="10761" max="11010" width="10.7109375" style="62"/>
    <col min="11011" max="11011" width="9.42578125" style="62" bestFit="1" customWidth="1"/>
    <col min="11012" max="11012" width="10.7109375" style="62"/>
    <col min="11013" max="11013" width="13.42578125" style="62" bestFit="1" customWidth="1"/>
    <col min="11014" max="11014" width="10.140625" style="62" bestFit="1" customWidth="1"/>
    <col min="11015" max="11015" width="10.7109375" style="62"/>
    <col min="11016" max="11016" width="13.42578125" style="62" bestFit="1" customWidth="1"/>
    <col min="11017" max="11266" width="10.7109375" style="62"/>
    <col min="11267" max="11267" width="9.42578125" style="62" bestFit="1" customWidth="1"/>
    <col min="11268" max="11268" width="10.7109375" style="62"/>
    <col min="11269" max="11269" width="13.42578125" style="62" bestFit="1" customWidth="1"/>
    <col min="11270" max="11270" width="10.140625" style="62" bestFit="1" customWidth="1"/>
    <col min="11271" max="11271" width="10.7109375" style="62"/>
    <col min="11272" max="11272" width="13.42578125" style="62" bestFit="1" customWidth="1"/>
    <col min="11273" max="11522" width="10.7109375" style="62"/>
    <col min="11523" max="11523" width="9.42578125" style="62" bestFit="1" customWidth="1"/>
    <col min="11524" max="11524" width="10.7109375" style="62"/>
    <col min="11525" max="11525" width="13.42578125" style="62" bestFit="1" customWidth="1"/>
    <col min="11526" max="11526" width="10.140625" style="62" bestFit="1" customWidth="1"/>
    <col min="11527" max="11527" width="10.7109375" style="62"/>
    <col min="11528" max="11528" width="13.42578125" style="62" bestFit="1" customWidth="1"/>
    <col min="11529" max="11778" width="10.7109375" style="62"/>
    <col min="11779" max="11779" width="9.42578125" style="62" bestFit="1" customWidth="1"/>
    <col min="11780" max="11780" width="10.7109375" style="62"/>
    <col min="11781" max="11781" width="13.42578125" style="62" bestFit="1" customWidth="1"/>
    <col min="11782" max="11782" width="10.140625" style="62" bestFit="1" customWidth="1"/>
    <col min="11783" max="11783" width="10.7109375" style="62"/>
    <col min="11784" max="11784" width="13.42578125" style="62" bestFit="1" customWidth="1"/>
    <col min="11785" max="12034" width="10.7109375" style="62"/>
    <col min="12035" max="12035" width="9.42578125" style="62" bestFit="1" customWidth="1"/>
    <col min="12036" max="12036" width="10.7109375" style="62"/>
    <col min="12037" max="12037" width="13.42578125" style="62" bestFit="1" customWidth="1"/>
    <col min="12038" max="12038" width="10.140625" style="62" bestFit="1" customWidth="1"/>
    <col min="12039" max="12039" width="10.7109375" style="62"/>
    <col min="12040" max="12040" width="13.42578125" style="62" bestFit="1" customWidth="1"/>
    <col min="12041" max="12290" width="10.7109375" style="62"/>
    <col min="12291" max="12291" width="9.42578125" style="62" bestFit="1" customWidth="1"/>
    <col min="12292" max="12292" width="10.7109375" style="62"/>
    <col min="12293" max="12293" width="13.42578125" style="62" bestFit="1" customWidth="1"/>
    <col min="12294" max="12294" width="10.140625" style="62" bestFit="1" customWidth="1"/>
    <col min="12295" max="12295" width="10.7109375" style="62"/>
    <col min="12296" max="12296" width="13.42578125" style="62" bestFit="1" customWidth="1"/>
    <col min="12297" max="12546" width="10.7109375" style="62"/>
    <col min="12547" max="12547" width="9.42578125" style="62" bestFit="1" customWidth="1"/>
    <col min="12548" max="12548" width="10.7109375" style="62"/>
    <col min="12549" max="12549" width="13.42578125" style="62" bestFit="1" customWidth="1"/>
    <col min="12550" max="12550" width="10.140625" style="62" bestFit="1" customWidth="1"/>
    <col min="12551" max="12551" width="10.7109375" style="62"/>
    <col min="12552" max="12552" width="13.42578125" style="62" bestFit="1" customWidth="1"/>
    <col min="12553" max="12802" width="10.7109375" style="62"/>
    <col min="12803" max="12803" width="9.42578125" style="62" bestFit="1" customWidth="1"/>
    <col min="12804" max="12804" width="10.7109375" style="62"/>
    <col min="12805" max="12805" width="13.42578125" style="62" bestFit="1" customWidth="1"/>
    <col min="12806" max="12806" width="10.140625" style="62" bestFit="1" customWidth="1"/>
    <col min="12807" max="12807" width="10.7109375" style="62"/>
    <col min="12808" max="12808" width="13.42578125" style="62" bestFit="1" customWidth="1"/>
    <col min="12809" max="13058" width="10.7109375" style="62"/>
    <col min="13059" max="13059" width="9.42578125" style="62" bestFit="1" customWidth="1"/>
    <col min="13060" max="13060" width="10.7109375" style="62"/>
    <col min="13061" max="13061" width="13.42578125" style="62" bestFit="1" customWidth="1"/>
    <col min="13062" max="13062" width="10.140625" style="62" bestFit="1" customWidth="1"/>
    <col min="13063" max="13063" width="10.7109375" style="62"/>
    <col min="13064" max="13064" width="13.42578125" style="62" bestFit="1" customWidth="1"/>
    <col min="13065" max="13314" width="10.7109375" style="62"/>
    <col min="13315" max="13315" width="9.42578125" style="62" bestFit="1" customWidth="1"/>
    <col min="13316" max="13316" width="10.7109375" style="62"/>
    <col min="13317" max="13317" width="13.42578125" style="62" bestFit="1" customWidth="1"/>
    <col min="13318" max="13318" width="10.140625" style="62" bestFit="1" customWidth="1"/>
    <col min="13319" max="13319" width="10.7109375" style="62"/>
    <col min="13320" max="13320" width="13.42578125" style="62" bestFit="1" customWidth="1"/>
    <col min="13321" max="13570" width="10.7109375" style="62"/>
    <col min="13571" max="13571" width="9.42578125" style="62" bestFit="1" customWidth="1"/>
    <col min="13572" max="13572" width="10.7109375" style="62"/>
    <col min="13573" max="13573" width="13.42578125" style="62" bestFit="1" customWidth="1"/>
    <col min="13574" max="13574" width="10.140625" style="62" bestFit="1" customWidth="1"/>
    <col min="13575" max="13575" width="10.7109375" style="62"/>
    <col min="13576" max="13576" width="13.42578125" style="62" bestFit="1" customWidth="1"/>
    <col min="13577" max="13826" width="10.7109375" style="62"/>
    <col min="13827" max="13827" width="9.42578125" style="62" bestFit="1" customWidth="1"/>
    <col min="13828" max="13828" width="10.7109375" style="62"/>
    <col min="13829" max="13829" width="13.42578125" style="62" bestFit="1" customWidth="1"/>
    <col min="13830" max="13830" width="10.140625" style="62" bestFit="1" customWidth="1"/>
    <col min="13831" max="13831" width="10.7109375" style="62"/>
    <col min="13832" max="13832" width="13.42578125" style="62" bestFit="1" customWidth="1"/>
    <col min="13833" max="14082" width="10.7109375" style="62"/>
    <col min="14083" max="14083" width="9.42578125" style="62" bestFit="1" customWidth="1"/>
    <col min="14084" max="14084" width="10.7109375" style="62"/>
    <col min="14085" max="14085" width="13.42578125" style="62" bestFit="1" customWidth="1"/>
    <col min="14086" max="14086" width="10.140625" style="62" bestFit="1" customWidth="1"/>
    <col min="14087" max="14087" width="10.7109375" style="62"/>
    <col min="14088" max="14088" width="13.42578125" style="62" bestFit="1" customWidth="1"/>
    <col min="14089" max="14338" width="10.7109375" style="62"/>
    <col min="14339" max="14339" width="9.42578125" style="62" bestFit="1" customWidth="1"/>
    <col min="14340" max="14340" width="10.7109375" style="62"/>
    <col min="14341" max="14341" width="13.42578125" style="62" bestFit="1" customWidth="1"/>
    <col min="14342" max="14342" width="10.140625" style="62" bestFit="1" customWidth="1"/>
    <col min="14343" max="14343" width="10.7109375" style="62"/>
    <col min="14344" max="14344" width="13.42578125" style="62" bestFit="1" customWidth="1"/>
    <col min="14345" max="14594" width="10.7109375" style="62"/>
    <col min="14595" max="14595" width="9.42578125" style="62" bestFit="1" customWidth="1"/>
    <col min="14596" max="14596" width="10.7109375" style="62"/>
    <col min="14597" max="14597" width="13.42578125" style="62" bestFit="1" customWidth="1"/>
    <col min="14598" max="14598" width="10.140625" style="62" bestFit="1" customWidth="1"/>
    <col min="14599" max="14599" width="10.7109375" style="62"/>
    <col min="14600" max="14600" width="13.42578125" style="62" bestFit="1" customWidth="1"/>
    <col min="14601" max="14850" width="10.7109375" style="62"/>
    <col min="14851" max="14851" width="9.42578125" style="62" bestFit="1" customWidth="1"/>
    <col min="14852" max="14852" width="10.7109375" style="62"/>
    <col min="14853" max="14853" width="13.42578125" style="62" bestFit="1" customWidth="1"/>
    <col min="14854" max="14854" width="10.140625" style="62" bestFit="1" customWidth="1"/>
    <col min="14855" max="14855" width="10.7109375" style="62"/>
    <col min="14856" max="14856" width="13.42578125" style="62" bestFit="1" customWidth="1"/>
    <col min="14857" max="15106" width="10.7109375" style="62"/>
    <col min="15107" max="15107" width="9.42578125" style="62" bestFit="1" customWidth="1"/>
    <col min="15108" max="15108" width="10.7109375" style="62"/>
    <col min="15109" max="15109" width="13.42578125" style="62" bestFit="1" customWidth="1"/>
    <col min="15110" max="15110" width="10.140625" style="62" bestFit="1" customWidth="1"/>
    <col min="15111" max="15111" width="10.7109375" style="62"/>
    <col min="15112" max="15112" width="13.42578125" style="62" bestFit="1" customWidth="1"/>
    <col min="15113" max="15362" width="10.7109375" style="62"/>
    <col min="15363" max="15363" width="9.42578125" style="62" bestFit="1" customWidth="1"/>
    <col min="15364" max="15364" width="10.7109375" style="62"/>
    <col min="15365" max="15365" width="13.42578125" style="62" bestFit="1" customWidth="1"/>
    <col min="15366" max="15366" width="10.140625" style="62" bestFit="1" customWidth="1"/>
    <col min="15367" max="15367" width="10.7109375" style="62"/>
    <col min="15368" max="15368" width="13.42578125" style="62" bestFit="1" customWidth="1"/>
    <col min="15369" max="15618" width="10.7109375" style="62"/>
    <col min="15619" max="15619" width="9.42578125" style="62" bestFit="1" customWidth="1"/>
    <col min="15620" max="15620" width="10.7109375" style="62"/>
    <col min="15621" max="15621" width="13.42578125" style="62" bestFit="1" customWidth="1"/>
    <col min="15622" max="15622" width="10.140625" style="62" bestFit="1" customWidth="1"/>
    <col min="15623" max="15623" width="10.7109375" style="62"/>
    <col min="15624" max="15624" width="13.42578125" style="62" bestFit="1" customWidth="1"/>
    <col min="15625" max="15874" width="10.7109375" style="62"/>
    <col min="15875" max="15875" width="9.42578125" style="62" bestFit="1" customWidth="1"/>
    <col min="15876" max="15876" width="10.7109375" style="62"/>
    <col min="15877" max="15877" width="13.42578125" style="62" bestFit="1" customWidth="1"/>
    <col min="15878" max="15878" width="10.140625" style="62" bestFit="1" customWidth="1"/>
    <col min="15879" max="15879" width="10.7109375" style="62"/>
    <col min="15880" max="15880" width="13.42578125" style="62" bestFit="1" customWidth="1"/>
    <col min="15881" max="16130" width="10.7109375" style="62"/>
    <col min="16131" max="16131" width="9.42578125" style="62" bestFit="1" customWidth="1"/>
    <col min="16132" max="16132" width="10.7109375" style="62"/>
    <col min="16133" max="16133" width="13.42578125" style="62" bestFit="1" customWidth="1"/>
    <col min="16134" max="16134" width="10.140625" style="62" bestFit="1" customWidth="1"/>
    <col min="16135" max="16135" width="10.7109375" style="62"/>
    <col min="16136" max="16136" width="13.42578125" style="62" bestFit="1" customWidth="1"/>
    <col min="16137" max="16384" width="10.7109375" style="62"/>
  </cols>
  <sheetData>
    <row r="2" spans="2:8" ht="16">
      <c r="B2" s="108" t="s">
        <v>77</v>
      </c>
      <c r="C2" s="108" t="s">
        <v>78</v>
      </c>
      <c r="D2" s="108" t="s">
        <v>79</v>
      </c>
      <c r="E2" s="108" t="s">
        <v>80</v>
      </c>
      <c r="F2" s="108" t="s">
        <v>81</v>
      </c>
      <c r="G2" s="109"/>
    </row>
    <row r="3" spans="2:8" ht="16">
      <c r="B3" s="109" t="s">
        <v>82</v>
      </c>
      <c r="C3" s="110">
        <v>15000000</v>
      </c>
      <c r="D3" s="109">
        <v>3</v>
      </c>
      <c r="E3" s="110"/>
      <c r="F3" s="111"/>
      <c r="G3" s="109"/>
    </row>
    <row r="4" spans="2:8" ht="16">
      <c r="B4" s="109" t="s">
        <v>83</v>
      </c>
      <c r="C4" s="110">
        <v>25000000</v>
      </c>
      <c r="D4" s="109">
        <v>3</v>
      </c>
      <c r="E4" s="110"/>
      <c r="F4" s="111"/>
      <c r="G4" s="109"/>
    </row>
    <row r="5" spans="2:8" ht="16">
      <c r="B5" s="109" t="s">
        <v>84</v>
      </c>
      <c r="C5" s="110">
        <v>350000</v>
      </c>
      <c r="D5" s="109">
        <v>3</v>
      </c>
      <c r="E5" s="110"/>
      <c r="F5" s="111"/>
      <c r="G5" s="109"/>
    </row>
    <row r="6" spans="2:8" ht="16">
      <c r="B6" s="109" t="s">
        <v>85</v>
      </c>
      <c r="C6" s="110">
        <v>1000000</v>
      </c>
      <c r="D6" s="109">
        <v>3</v>
      </c>
      <c r="E6" s="110"/>
      <c r="F6" s="111"/>
      <c r="G6" s="109"/>
    </row>
    <row r="7" spans="2:8" ht="16">
      <c r="B7" s="109" t="s">
        <v>86</v>
      </c>
      <c r="C7" s="110">
        <v>500000</v>
      </c>
      <c r="D7" s="116" t="s">
        <v>87</v>
      </c>
      <c r="E7" s="112"/>
      <c r="F7" s="117"/>
      <c r="G7" s="109"/>
    </row>
    <row r="8" spans="2:8" ht="16">
      <c r="B8" s="109"/>
      <c r="C8" s="109"/>
      <c r="D8" s="109"/>
      <c r="E8" s="113"/>
      <c r="F8" s="114"/>
      <c r="G8" s="109"/>
    </row>
    <row r="9" spans="2:8" ht="16">
      <c r="B9" s="109"/>
      <c r="C9" s="109"/>
      <c r="D9" s="109"/>
      <c r="E9" s="109"/>
      <c r="F9" s="109"/>
      <c r="G9" s="109"/>
    </row>
    <row r="10" spans="2:8" ht="16">
      <c r="B10" s="109"/>
      <c r="C10" s="109"/>
      <c r="D10" s="109"/>
      <c r="E10" s="109"/>
      <c r="F10" s="109"/>
      <c r="G10" s="109"/>
    </row>
    <row r="11" spans="2:8" ht="51">
      <c r="B11" s="108" t="s">
        <v>77</v>
      </c>
      <c r="C11" s="118" t="s">
        <v>88</v>
      </c>
      <c r="E11" s="108"/>
      <c r="F11" s="108"/>
      <c r="G11" s="109"/>
    </row>
    <row r="12" spans="2:8" ht="16">
      <c r="B12" s="109" t="s">
        <v>82</v>
      </c>
      <c r="C12" s="110"/>
      <c r="D12" s="109"/>
      <c r="E12" s="110"/>
      <c r="F12" s="111"/>
      <c r="G12" s="109"/>
      <c r="H12" s="63"/>
    </row>
    <row r="13" spans="2:8" ht="16">
      <c r="B13" s="109" t="s">
        <v>83</v>
      </c>
      <c r="C13" s="110"/>
      <c r="D13" s="109"/>
      <c r="E13" s="110"/>
      <c r="F13" s="111"/>
      <c r="G13" s="109"/>
    </row>
    <row r="14" spans="2:8" ht="16">
      <c r="B14" s="109" t="s">
        <v>84</v>
      </c>
      <c r="C14" s="110"/>
      <c r="D14" s="109"/>
      <c r="E14" s="110"/>
      <c r="F14" s="111"/>
      <c r="G14" s="109"/>
    </row>
    <row r="15" spans="2:8" ht="16">
      <c r="B15" s="109" t="s">
        <v>85</v>
      </c>
      <c r="C15" s="110"/>
      <c r="D15" s="109"/>
      <c r="E15" s="110"/>
      <c r="F15" s="111"/>
      <c r="G15" s="109"/>
    </row>
    <row r="16" spans="2:8" ht="16">
      <c r="B16" s="109" t="s">
        <v>86</v>
      </c>
      <c r="C16" s="110"/>
      <c r="D16" s="109"/>
      <c r="E16" s="112"/>
      <c r="F16" s="111"/>
      <c r="G16" s="109"/>
    </row>
    <row r="17" spans="2:7" ht="16">
      <c r="B17" s="113" t="s">
        <v>89</v>
      </c>
      <c r="C17" s="119">
        <f>SUM(C12:C16)</f>
        <v>0</v>
      </c>
      <c r="D17" s="109"/>
      <c r="E17" s="113"/>
      <c r="F17" s="114"/>
      <c r="G17" s="109"/>
    </row>
  </sheetData>
  <pageMargins left="0.75" right="0.75" top="1" bottom="1" header="0.5" footer="0.5"/>
  <pageSetup orientation="portrait" horizontalDpi="4294967292" verticalDpi="4294967292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E3AE39-59E5-104D-A118-8955228EEFD8}">
  <dimension ref="B1:AO187"/>
  <sheetViews>
    <sheetView zoomScaleNormal="100" zoomScalePageLayoutView="125" workbookViewId="0">
      <selection activeCell="I18" sqref="I18"/>
    </sheetView>
  </sheetViews>
  <sheetFormatPr baseColWidth="10" defaultColWidth="8.7109375" defaultRowHeight="16"/>
  <cols>
    <col min="1" max="1" width="4.42578125" style="34" customWidth="1"/>
    <col min="2" max="2" width="10.85546875" style="34" customWidth="1"/>
    <col min="3" max="3" width="8.7109375" style="34" customWidth="1"/>
    <col min="4" max="4" width="12" style="34" bestFit="1" customWidth="1"/>
    <col min="5" max="5" width="8.7109375" style="34" customWidth="1"/>
    <col min="6" max="6" width="10.140625" style="34" customWidth="1"/>
    <col min="7" max="7" width="12.28515625" style="34" customWidth="1"/>
    <col min="8" max="8" width="11.42578125" style="34" customWidth="1"/>
    <col min="9" max="1999" width="8.7109375" style="34"/>
    <col min="2000" max="2000" width="2.28515625" style="34" customWidth="1"/>
    <col min="2001" max="16384" width="8.7109375" style="34"/>
  </cols>
  <sheetData>
    <row r="1" spans="2:41" ht="17" thickBot="1">
      <c r="B1" s="64" t="s">
        <v>11</v>
      </c>
      <c r="C1" s="65"/>
      <c r="D1" s="65"/>
      <c r="E1" s="65"/>
      <c r="F1" s="66"/>
      <c r="G1" s="67"/>
      <c r="H1" s="66"/>
      <c r="I1" s="66"/>
      <c r="J1" s="66"/>
      <c r="K1" s="68" t="s">
        <v>12</v>
      </c>
      <c r="L1" s="65">
        <f>E2/E3</f>
        <v>0.5</v>
      </c>
      <c r="M1" s="65"/>
      <c r="N1" s="68" t="s">
        <v>13</v>
      </c>
      <c r="O1" s="65">
        <f>E4-1</f>
        <v>0</v>
      </c>
      <c r="P1" s="65"/>
      <c r="Q1" s="65"/>
      <c r="R1" s="68" t="s">
        <v>14</v>
      </c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</row>
    <row r="2" spans="2:41" ht="17" thickBot="1">
      <c r="B2" s="65"/>
      <c r="C2" s="69" t="s">
        <v>15</v>
      </c>
      <c r="D2" s="65"/>
      <c r="E2" s="70">
        <v>1</v>
      </c>
      <c r="F2" s="66" t="str">
        <f>"per "&amp;units</f>
        <v>per hour</v>
      </c>
      <c r="G2" s="71" t="s">
        <v>16</v>
      </c>
      <c r="H2" s="66"/>
      <c r="I2" s="66"/>
      <c r="J2" s="66"/>
      <c r="K2" s="68" t="s">
        <v>17</v>
      </c>
      <c r="L2" s="65">
        <f>L1/E4</f>
        <v>0.5</v>
      </c>
      <c r="M2" s="65"/>
      <c r="N2" s="65"/>
      <c r="O2" s="65"/>
      <c r="P2" s="65"/>
      <c r="Q2" s="65"/>
      <c r="R2" s="68" t="s">
        <v>18</v>
      </c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</row>
    <row r="3" spans="2:41" ht="17" thickBot="1">
      <c r="B3" s="65"/>
      <c r="C3" s="69" t="s">
        <v>19</v>
      </c>
      <c r="D3" s="65"/>
      <c r="E3" s="70">
        <v>2</v>
      </c>
      <c r="F3" s="66" t="str">
        <f>"per "&amp;units</f>
        <v>per hour</v>
      </c>
      <c r="G3" s="71" t="s">
        <v>20</v>
      </c>
      <c r="H3" s="66"/>
      <c r="I3" s="66"/>
      <c r="J3" s="66"/>
      <c r="K3" s="65"/>
      <c r="L3" s="65">
        <f>(L1^E4)/(Q3*(1-L2))</f>
        <v>1</v>
      </c>
      <c r="M3" s="65"/>
      <c r="N3" s="65"/>
      <c r="O3" s="68" t="s">
        <v>21</v>
      </c>
      <c r="P3" s="65"/>
      <c r="Q3" s="72">
        <f>P54</f>
        <v>1</v>
      </c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</row>
    <row r="4" spans="2:41" ht="17" thickBot="1">
      <c r="B4" s="65"/>
      <c r="C4" s="69" t="s">
        <v>22</v>
      </c>
      <c r="D4" s="65"/>
      <c r="E4" s="73">
        <v>1</v>
      </c>
      <c r="F4" s="74" t="s">
        <v>23</v>
      </c>
      <c r="G4" s="75"/>
      <c r="H4" s="75"/>
      <c r="I4" s="75"/>
      <c r="J4" s="7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</row>
    <row r="5" spans="2:41" ht="17" thickBot="1">
      <c r="B5" s="76" t="str">
        <f>IF(F6&lt;1,R2,R1)</f>
        <v xml:space="preserve"> </v>
      </c>
      <c r="C5" s="77" t="s">
        <v>35</v>
      </c>
      <c r="D5" s="65"/>
      <c r="E5" s="78" t="s">
        <v>34</v>
      </c>
      <c r="F5" s="66"/>
      <c r="G5" s="75"/>
      <c r="H5" s="75"/>
      <c r="I5" s="75"/>
      <c r="J5" s="75"/>
      <c r="K5" s="68" t="s">
        <v>24</v>
      </c>
      <c r="L5" s="65">
        <f>1/(SUM(L7:L27)+L3)</f>
        <v>0.5</v>
      </c>
      <c r="M5" s="65"/>
      <c r="N5" s="65">
        <f>1-SUM(N7:N47)</f>
        <v>0.5</v>
      </c>
      <c r="O5" s="65">
        <f>E4</f>
        <v>1</v>
      </c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5"/>
      <c r="AL5" s="65"/>
      <c r="AM5" s="65"/>
      <c r="AN5" s="65"/>
      <c r="AO5" s="65"/>
    </row>
    <row r="6" spans="2:41">
      <c r="B6" s="68" t="s">
        <v>25</v>
      </c>
      <c r="C6" s="65"/>
      <c r="D6" s="65"/>
      <c r="E6" s="65"/>
      <c r="F6" s="79">
        <f>E2/(E3*E4)</f>
        <v>0.5</v>
      </c>
      <c r="G6" s="75"/>
      <c r="H6" s="75"/>
      <c r="I6" s="75"/>
      <c r="J6" s="75"/>
      <c r="K6" s="65"/>
      <c r="L6" s="65"/>
      <c r="M6" s="80" t="s">
        <v>26</v>
      </c>
      <c r="N6" s="65"/>
      <c r="O6" s="65">
        <f>IF(+O5&lt;=1,1,+O5-1)</f>
        <v>1</v>
      </c>
      <c r="P6" s="65">
        <f>IF(O5=0,1,+O6*O5)</f>
        <v>1</v>
      </c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5"/>
      <c r="AO6" s="65"/>
    </row>
    <row r="7" spans="2:41">
      <c r="B7" s="68" t="s">
        <v>27</v>
      </c>
      <c r="C7" s="65"/>
      <c r="D7" s="65"/>
      <c r="E7" s="65"/>
      <c r="F7" s="81">
        <f>L5</f>
        <v>0.5</v>
      </c>
      <c r="G7" s="75"/>
      <c r="H7" s="75"/>
      <c r="I7" s="75"/>
      <c r="J7" s="75"/>
      <c r="K7" s="65">
        <v>0</v>
      </c>
      <c r="L7" s="65">
        <v>1</v>
      </c>
      <c r="M7" s="65">
        <f>L5</f>
        <v>0.5</v>
      </c>
      <c r="N7" s="65">
        <f t="shared" ref="N7:N47" si="0">IF(K7&lt;$E$4,M7,0)</f>
        <v>0.5</v>
      </c>
      <c r="O7" s="65">
        <f t="shared" ref="O7:O54" si="1">IF(+O6=1,1,+O6-1)</f>
        <v>1</v>
      </c>
      <c r="P7" s="65">
        <f t="shared" ref="P7:P54" si="2">P6*O7</f>
        <v>1</v>
      </c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</row>
    <row r="8" spans="2:41">
      <c r="B8" s="68" t="s">
        <v>28</v>
      </c>
      <c r="C8" s="65"/>
      <c r="D8" s="65"/>
      <c r="E8" s="65"/>
      <c r="F8" s="81">
        <f>F7*(L1^(E4+1))/((Q3/E4)*(E4-L1)^2)</f>
        <v>0.5</v>
      </c>
      <c r="G8" s="75"/>
      <c r="H8" s="75"/>
      <c r="I8" s="75"/>
      <c r="J8" s="75"/>
      <c r="K8" s="65">
        <v>1</v>
      </c>
      <c r="L8" s="65">
        <f>IF(K8&gt;$O$1,0,+L1)</f>
        <v>0</v>
      </c>
      <c r="M8" s="65">
        <f t="shared" ref="M8:M47" si="3">IF(K8&gt;$E$4,+$L$1*M7/$E$4,+$L$1*M7/K8)</f>
        <v>0.25</v>
      </c>
      <c r="N8" s="65">
        <f t="shared" si="0"/>
        <v>0</v>
      </c>
      <c r="O8" s="65">
        <f t="shared" si="1"/>
        <v>1</v>
      </c>
      <c r="P8" s="65">
        <f t="shared" si="2"/>
        <v>1</v>
      </c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65"/>
      <c r="AO8" s="65"/>
    </row>
    <row r="9" spans="2:41">
      <c r="B9" s="68" t="s">
        <v>29</v>
      </c>
      <c r="C9" s="65"/>
      <c r="D9" s="65"/>
      <c r="E9" s="65"/>
      <c r="F9" s="81">
        <f>F8+F6*E4</f>
        <v>1</v>
      </c>
      <c r="G9" s="75"/>
      <c r="H9" s="75"/>
      <c r="I9" s="75"/>
      <c r="J9" s="75"/>
      <c r="K9" s="65">
        <v>2</v>
      </c>
      <c r="L9" s="65">
        <f t="shared" ref="L9:L27" si="4">IF(K9&gt;$O$1,0,+L8*$L$1/K9)</f>
        <v>0</v>
      </c>
      <c r="M9" s="65">
        <f t="shared" si="3"/>
        <v>0.125</v>
      </c>
      <c r="N9" s="65">
        <f t="shared" si="0"/>
        <v>0</v>
      </c>
      <c r="O9" s="65">
        <f t="shared" si="1"/>
        <v>1</v>
      </c>
      <c r="P9" s="65">
        <f t="shared" si="2"/>
        <v>1</v>
      </c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  <c r="AO9" s="65"/>
    </row>
    <row r="10" spans="2:41">
      <c r="B10" s="68" t="s">
        <v>30</v>
      </c>
      <c r="C10" s="65"/>
      <c r="D10" s="65"/>
      <c r="E10" s="65"/>
      <c r="F10" s="81">
        <f>F8/E2</f>
        <v>0.5</v>
      </c>
      <c r="G10" s="75" t="str">
        <f>units&amp;"s"</f>
        <v>hours</v>
      </c>
      <c r="H10" s="82">
        <f>F10*60</f>
        <v>30</v>
      </c>
      <c r="I10" s="75"/>
      <c r="J10" s="75"/>
      <c r="K10" s="65">
        <v>3</v>
      </c>
      <c r="L10" s="65">
        <f t="shared" si="4"/>
        <v>0</v>
      </c>
      <c r="M10" s="65">
        <f t="shared" si="3"/>
        <v>6.25E-2</v>
      </c>
      <c r="N10" s="65">
        <f t="shared" si="0"/>
        <v>0</v>
      </c>
      <c r="O10" s="65">
        <f t="shared" si="1"/>
        <v>1</v>
      </c>
      <c r="P10" s="65">
        <f t="shared" si="2"/>
        <v>1</v>
      </c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</row>
    <row r="11" spans="2:41">
      <c r="B11" s="68" t="s">
        <v>31</v>
      </c>
      <c r="C11" s="65"/>
      <c r="D11" s="65"/>
      <c r="E11" s="65"/>
      <c r="F11" s="81">
        <f>F10+1/E3</f>
        <v>1</v>
      </c>
      <c r="G11" s="75" t="str">
        <f>units&amp;"s"</f>
        <v>hours</v>
      </c>
      <c r="H11" s="82">
        <f>F11*60</f>
        <v>60</v>
      </c>
      <c r="I11" s="75"/>
      <c r="J11" s="75"/>
      <c r="K11" s="65">
        <v>4</v>
      </c>
      <c r="L11" s="65">
        <f t="shared" si="4"/>
        <v>0</v>
      </c>
      <c r="M11" s="65">
        <f t="shared" si="3"/>
        <v>3.125E-2</v>
      </c>
      <c r="N11" s="65">
        <f t="shared" si="0"/>
        <v>0</v>
      </c>
      <c r="O11" s="65">
        <f t="shared" si="1"/>
        <v>1</v>
      </c>
      <c r="P11" s="65">
        <f t="shared" si="2"/>
        <v>1</v>
      </c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</row>
    <row r="12" spans="2:41">
      <c r="B12" s="68" t="s">
        <v>32</v>
      </c>
      <c r="C12" s="65"/>
      <c r="D12" s="65"/>
      <c r="E12" s="65"/>
      <c r="F12" s="81">
        <f>N5</f>
        <v>0.5</v>
      </c>
      <c r="G12" s="75"/>
      <c r="H12" s="75"/>
      <c r="I12" s="75"/>
      <c r="J12" s="75"/>
      <c r="K12" s="65">
        <v>5</v>
      </c>
      <c r="L12" s="65">
        <f t="shared" si="4"/>
        <v>0</v>
      </c>
      <c r="M12" s="65">
        <f t="shared" si="3"/>
        <v>1.5625E-2</v>
      </c>
      <c r="N12" s="65">
        <f t="shared" si="0"/>
        <v>0</v>
      </c>
      <c r="O12" s="65">
        <f t="shared" si="1"/>
        <v>1</v>
      </c>
      <c r="P12" s="65">
        <f t="shared" si="2"/>
        <v>1</v>
      </c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</row>
    <row r="13" spans="2:41">
      <c r="B13" s="65"/>
      <c r="C13" s="65"/>
      <c r="D13" s="65"/>
      <c r="E13" s="65"/>
      <c r="F13" s="65"/>
      <c r="G13" s="75"/>
      <c r="H13" s="75"/>
      <c r="I13" s="75"/>
      <c r="J13" s="75"/>
      <c r="K13" s="65">
        <v>6</v>
      </c>
      <c r="L13" s="65">
        <f t="shared" si="4"/>
        <v>0</v>
      </c>
      <c r="M13" s="65">
        <f t="shared" si="3"/>
        <v>7.8125E-3</v>
      </c>
      <c r="N13" s="65">
        <f t="shared" si="0"/>
        <v>0</v>
      </c>
      <c r="O13" s="65">
        <f t="shared" si="1"/>
        <v>1</v>
      </c>
      <c r="P13" s="65">
        <f t="shared" si="2"/>
        <v>1</v>
      </c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</row>
    <row r="14" spans="2:41">
      <c r="B14" s="65"/>
      <c r="C14" s="65"/>
      <c r="D14" s="65"/>
      <c r="E14" s="65"/>
      <c r="F14" s="65"/>
      <c r="G14" s="75"/>
      <c r="H14" s="75"/>
      <c r="I14" s="75"/>
      <c r="J14" s="75"/>
      <c r="K14" s="65">
        <v>7</v>
      </c>
      <c r="L14" s="65">
        <f t="shared" si="4"/>
        <v>0</v>
      </c>
      <c r="M14" s="65">
        <f t="shared" si="3"/>
        <v>3.90625E-3</v>
      </c>
      <c r="N14" s="65">
        <f t="shared" si="0"/>
        <v>0</v>
      </c>
      <c r="O14" s="65">
        <f t="shared" si="1"/>
        <v>1</v>
      </c>
      <c r="P14" s="65">
        <f t="shared" si="2"/>
        <v>1</v>
      </c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</row>
    <row r="15" spans="2:41">
      <c r="B15" s="65"/>
      <c r="C15" s="65"/>
      <c r="D15" s="65"/>
      <c r="E15" s="65"/>
      <c r="F15" s="65"/>
      <c r="G15" s="75"/>
      <c r="H15" s="75"/>
      <c r="I15" s="75"/>
      <c r="J15" s="75"/>
      <c r="K15" s="65">
        <v>8</v>
      </c>
      <c r="L15" s="65">
        <f t="shared" si="4"/>
        <v>0</v>
      </c>
      <c r="M15" s="65">
        <f t="shared" si="3"/>
        <v>1.953125E-3</v>
      </c>
      <c r="N15" s="65">
        <f t="shared" si="0"/>
        <v>0</v>
      </c>
      <c r="O15" s="65">
        <f t="shared" si="1"/>
        <v>1</v>
      </c>
      <c r="P15" s="65">
        <f t="shared" si="2"/>
        <v>1</v>
      </c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65"/>
      <c r="AO15" s="65"/>
    </row>
    <row r="16" spans="2:41">
      <c r="B16" s="65"/>
      <c r="C16" s="65"/>
      <c r="D16" s="65"/>
      <c r="E16" s="65"/>
      <c r="F16" s="65"/>
      <c r="G16" s="75"/>
      <c r="H16" s="75"/>
      <c r="I16" s="75"/>
      <c r="J16" s="75"/>
      <c r="K16" s="65">
        <v>9</v>
      </c>
      <c r="L16" s="65">
        <f t="shared" si="4"/>
        <v>0</v>
      </c>
      <c r="M16" s="65">
        <f t="shared" si="3"/>
        <v>9.765625E-4</v>
      </c>
      <c r="N16" s="65">
        <f t="shared" si="0"/>
        <v>0</v>
      </c>
      <c r="O16" s="65">
        <f t="shared" si="1"/>
        <v>1</v>
      </c>
      <c r="P16" s="65">
        <f t="shared" si="2"/>
        <v>1</v>
      </c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</row>
    <row r="17" spans="2:41">
      <c r="B17" s="65"/>
      <c r="C17" s="65"/>
      <c r="D17" s="65"/>
      <c r="E17" s="65"/>
      <c r="F17" s="65"/>
      <c r="G17" s="75"/>
      <c r="H17" s="75"/>
      <c r="I17" s="75"/>
      <c r="J17" s="75"/>
      <c r="K17" s="65">
        <v>10</v>
      </c>
      <c r="L17" s="65">
        <f t="shared" si="4"/>
        <v>0</v>
      </c>
      <c r="M17" s="65">
        <f t="shared" si="3"/>
        <v>4.8828125E-4</v>
      </c>
      <c r="N17" s="65">
        <f t="shared" si="0"/>
        <v>0</v>
      </c>
      <c r="O17" s="65">
        <f t="shared" si="1"/>
        <v>1</v>
      </c>
      <c r="P17" s="65">
        <f t="shared" si="2"/>
        <v>1</v>
      </c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</row>
    <row r="18" spans="2:41">
      <c r="B18" s="66"/>
      <c r="C18" s="66"/>
      <c r="D18" s="66"/>
      <c r="E18" s="66"/>
      <c r="F18" s="66"/>
      <c r="G18" s="75"/>
      <c r="H18" s="75"/>
      <c r="I18" s="75"/>
      <c r="J18" s="75"/>
      <c r="K18" s="65">
        <v>11</v>
      </c>
      <c r="L18" s="65">
        <f t="shared" si="4"/>
        <v>0</v>
      </c>
      <c r="M18" s="65">
        <f t="shared" si="3"/>
        <v>2.44140625E-4</v>
      </c>
      <c r="N18" s="65">
        <f t="shared" si="0"/>
        <v>0</v>
      </c>
      <c r="O18" s="65">
        <f t="shared" si="1"/>
        <v>1</v>
      </c>
      <c r="P18" s="65">
        <f t="shared" si="2"/>
        <v>1</v>
      </c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</row>
    <row r="19" spans="2:41">
      <c r="B19" s="67"/>
      <c r="C19" s="66"/>
      <c r="D19" s="66"/>
      <c r="E19" s="66"/>
      <c r="F19" s="67"/>
      <c r="G19" s="75"/>
      <c r="H19" s="75"/>
      <c r="I19" s="75"/>
      <c r="J19" s="75"/>
      <c r="K19" s="65">
        <v>12</v>
      </c>
      <c r="L19" s="65">
        <f t="shared" si="4"/>
        <v>0</v>
      </c>
      <c r="M19" s="65">
        <f t="shared" si="3"/>
        <v>1.220703125E-4</v>
      </c>
      <c r="N19" s="65">
        <f t="shared" si="0"/>
        <v>0</v>
      </c>
      <c r="O19" s="65">
        <f t="shared" si="1"/>
        <v>1</v>
      </c>
      <c r="P19" s="65">
        <f t="shared" si="2"/>
        <v>1</v>
      </c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5"/>
      <c r="AK19" s="65"/>
      <c r="AL19" s="65"/>
      <c r="AM19" s="65"/>
      <c r="AN19" s="65"/>
      <c r="AO19" s="65"/>
    </row>
    <row r="20" spans="2:41">
      <c r="B20" s="38" t="s">
        <v>36</v>
      </c>
      <c r="C20" s="38" t="s">
        <v>37</v>
      </c>
      <c r="D20" s="38" t="s">
        <v>42</v>
      </c>
      <c r="E20" s="38" t="s">
        <v>43</v>
      </c>
      <c r="I20" s="65"/>
      <c r="J20" s="65"/>
      <c r="K20" s="65">
        <v>13</v>
      </c>
      <c r="L20" s="65">
        <f t="shared" si="4"/>
        <v>0</v>
      </c>
      <c r="M20" s="65">
        <f t="shared" si="3"/>
        <v>6.103515625E-5</v>
      </c>
      <c r="N20" s="65">
        <f t="shared" si="0"/>
        <v>0</v>
      </c>
      <c r="O20" s="65">
        <f t="shared" si="1"/>
        <v>1</v>
      </c>
      <c r="P20" s="65">
        <f t="shared" si="2"/>
        <v>1</v>
      </c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65"/>
    </row>
    <row r="21" spans="2:41">
      <c r="B21" s="60"/>
      <c r="C21" s="39"/>
      <c r="D21" s="40"/>
      <c r="E21" s="40"/>
      <c r="I21" s="65"/>
      <c r="J21" s="65"/>
      <c r="K21" s="65">
        <v>14</v>
      </c>
      <c r="L21" s="65">
        <f t="shared" si="4"/>
        <v>0</v>
      </c>
      <c r="M21" s="65">
        <f t="shared" si="3"/>
        <v>3.0517578125E-5</v>
      </c>
      <c r="N21" s="65">
        <f t="shared" si="0"/>
        <v>0</v>
      </c>
      <c r="O21" s="65">
        <f t="shared" si="1"/>
        <v>1</v>
      </c>
      <c r="P21" s="65">
        <f t="shared" si="2"/>
        <v>1</v>
      </c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5"/>
      <c r="AK21" s="65"/>
      <c r="AL21" s="65"/>
      <c r="AM21" s="65"/>
      <c r="AN21" s="65"/>
      <c r="AO21" s="65"/>
    </row>
    <row r="22" spans="2:41">
      <c r="E22" s="83"/>
      <c r="F22" s="83"/>
      <c r="G22" s="83"/>
      <c r="H22" s="65"/>
      <c r="I22" s="65"/>
      <c r="J22" s="65"/>
      <c r="K22" s="65">
        <v>15</v>
      </c>
      <c r="L22" s="65">
        <f t="shared" si="4"/>
        <v>0</v>
      </c>
      <c r="M22" s="65">
        <f t="shared" si="3"/>
        <v>1.52587890625E-5</v>
      </c>
      <c r="N22" s="65">
        <f t="shared" si="0"/>
        <v>0</v>
      </c>
      <c r="O22" s="65">
        <f t="shared" si="1"/>
        <v>1</v>
      </c>
      <c r="P22" s="65">
        <f t="shared" si="2"/>
        <v>1</v>
      </c>
      <c r="Q22" s="65"/>
      <c r="R22" s="68" t="s">
        <v>18</v>
      </c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65"/>
      <c r="AM22" s="65"/>
      <c r="AN22" s="65"/>
      <c r="AO22" s="65"/>
    </row>
    <row r="23" spans="2:41">
      <c r="B23" s="36" t="s">
        <v>33</v>
      </c>
      <c r="C23" s="37" t="s">
        <v>41</v>
      </c>
      <c r="D23" s="37" t="s">
        <v>37</v>
      </c>
      <c r="E23" s="37" t="s">
        <v>38</v>
      </c>
      <c r="F23" s="37" t="s">
        <v>39</v>
      </c>
      <c r="G23" s="37" t="s">
        <v>36</v>
      </c>
      <c r="H23" s="37" t="s">
        <v>40</v>
      </c>
      <c r="I23" s="65"/>
      <c r="J23" s="65"/>
      <c r="K23" s="65">
        <v>16</v>
      </c>
      <c r="L23" s="65">
        <f t="shared" si="4"/>
        <v>0</v>
      </c>
      <c r="M23" s="65">
        <f t="shared" si="3"/>
        <v>7.62939453125E-6</v>
      </c>
      <c r="N23" s="65">
        <f t="shared" si="0"/>
        <v>0</v>
      </c>
      <c r="O23" s="65">
        <f t="shared" si="1"/>
        <v>1</v>
      </c>
      <c r="P23" s="65">
        <f t="shared" si="2"/>
        <v>1</v>
      </c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</row>
    <row r="24" spans="2:41">
      <c r="B24" s="84"/>
      <c r="C24" s="41"/>
      <c r="D24" s="61"/>
      <c r="E24" s="42"/>
      <c r="F24" s="42"/>
      <c r="G24" s="61"/>
      <c r="H24" s="61"/>
      <c r="I24" s="65"/>
      <c r="J24" s="65"/>
      <c r="K24" s="65">
        <v>17</v>
      </c>
      <c r="L24" s="65">
        <f t="shared" si="4"/>
        <v>0</v>
      </c>
      <c r="M24" s="65">
        <f t="shared" si="3"/>
        <v>3.814697265625E-6</v>
      </c>
      <c r="N24" s="65">
        <f t="shared" si="0"/>
        <v>0</v>
      </c>
      <c r="O24" s="65">
        <f t="shared" si="1"/>
        <v>1</v>
      </c>
      <c r="P24" s="65">
        <f t="shared" si="2"/>
        <v>1</v>
      </c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5"/>
      <c r="AI24" s="65"/>
      <c r="AJ24" s="65"/>
      <c r="AK24" s="65"/>
      <c r="AL24" s="65"/>
      <c r="AM24" s="65"/>
      <c r="AN24" s="65"/>
      <c r="AO24" s="65"/>
    </row>
    <row r="25" spans="2:41">
      <c r="G25" s="83"/>
      <c r="H25" s="65"/>
      <c r="I25" s="65"/>
      <c r="J25" s="65"/>
      <c r="K25" s="65">
        <v>18</v>
      </c>
      <c r="L25" s="65">
        <f t="shared" si="4"/>
        <v>0</v>
      </c>
      <c r="M25" s="65">
        <f t="shared" si="3"/>
        <v>1.9073486328125E-6</v>
      </c>
      <c r="N25" s="65">
        <f t="shared" si="0"/>
        <v>0</v>
      </c>
      <c r="O25" s="65">
        <f t="shared" si="1"/>
        <v>1</v>
      </c>
      <c r="P25" s="65">
        <f t="shared" si="2"/>
        <v>1</v>
      </c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65"/>
      <c r="AO25" s="65"/>
    </row>
    <row r="26" spans="2:41">
      <c r="B26" s="69"/>
      <c r="C26" s="85"/>
      <c r="D26" s="85"/>
      <c r="E26" s="85"/>
      <c r="F26" s="85"/>
      <c r="G26" s="65"/>
      <c r="H26" s="65"/>
      <c r="I26" s="65"/>
      <c r="J26" s="65"/>
      <c r="K26" s="65">
        <v>19</v>
      </c>
      <c r="L26" s="65">
        <f t="shared" si="4"/>
        <v>0</v>
      </c>
      <c r="M26" s="65">
        <f t="shared" si="3"/>
        <v>9.5367431640625E-7</v>
      </c>
      <c r="N26" s="65">
        <f t="shared" si="0"/>
        <v>0</v>
      </c>
      <c r="O26" s="65">
        <f t="shared" si="1"/>
        <v>1</v>
      </c>
      <c r="P26" s="65">
        <f t="shared" si="2"/>
        <v>1</v>
      </c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</row>
    <row r="27" spans="2:41">
      <c r="B27" s="91"/>
      <c r="C27" s="91"/>
      <c r="D27" s="91"/>
      <c r="E27" s="91"/>
      <c r="F27" s="91"/>
      <c r="G27" s="91"/>
      <c r="H27" s="92"/>
      <c r="I27" s="88"/>
      <c r="J27" s="88"/>
      <c r="K27" s="65">
        <v>20</v>
      </c>
      <c r="L27" s="65">
        <f t="shared" si="4"/>
        <v>0</v>
      </c>
      <c r="M27" s="65">
        <f t="shared" si="3"/>
        <v>4.76837158203125E-7</v>
      </c>
      <c r="N27" s="65">
        <f t="shared" si="0"/>
        <v>0</v>
      </c>
      <c r="O27" s="65">
        <f t="shared" si="1"/>
        <v>1</v>
      </c>
      <c r="P27" s="65">
        <f t="shared" si="2"/>
        <v>1</v>
      </c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O27" s="65"/>
    </row>
    <row r="28" spans="2:41">
      <c r="B28" s="91"/>
      <c r="C28" s="91"/>
      <c r="D28" s="91"/>
      <c r="E28" s="91"/>
      <c r="F28" s="93"/>
      <c r="G28" s="91"/>
      <c r="H28" s="92"/>
      <c r="I28" s="88"/>
      <c r="J28" s="88"/>
      <c r="K28" s="65">
        <v>21</v>
      </c>
      <c r="L28" s="65"/>
      <c r="M28" s="65">
        <f t="shared" si="3"/>
        <v>2.384185791015625E-7</v>
      </c>
      <c r="N28" s="65">
        <f t="shared" si="0"/>
        <v>0</v>
      </c>
      <c r="O28" s="65">
        <f t="shared" si="1"/>
        <v>1</v>
      </c>
      <c r="P28" s="65">
        <f t="shared" si="2"/>
        <v>1</v>
      </c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65"/>
    </row>
    <row r="29" spans="2:41">
      <c r="B29" s="94"/>
      <c r="C29" s="94"/>
      <c r="D29" s="94"/>
      <c r="E29" s="94"/>
      <c r="F29" s="95"/>
      <c r="G29" s="96"/>
      <c r="H29" s="97"/>
      <c r="I29" s="88"/>
      <c r="J29" s="88"/>
      <c r="K29" s="65">
        <v>22</v>
      </c>
      <c r="L29" s="65"/>
      <c r="M29" s="65">
        <f t="shared" si="3"/>
        <v>1.1920928955078125E-7</v>
      </c>
      <c r="N29" s="65">
        <f t="shared" si="0"/>
        <v>0</v>
      </c>
      <c r="O29" s="65">
        <f t="shared" si="1"/>
        <v>1</v>
      </c>
      <c r="P29" s="65">
        <f t="shared" si="2"/>
        <v>1</v>
      </c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65"/>
      <c r="AO29" s="65"/>
    </row>
    <row r="30" spans="2:41">
      <c r="B30" s="94"/>
      <c r="C30" s="94"/>
      <c r="D30" s="94"/>
      <c r="E30" s="94"/>
      <c r="F30" s="95"/>
      <c r="G30" s="94"/>
      <c r="H30" s="98"/>
      <c r="I30" s="90"/>
      <c r="J30" s="88"/>
      <c r="K30" s="65">
        <v>23</v>
      </c>
      <c r="L30" s="65"/>
      <c r="M30" s="65">
        <f t="shared" si="3"/>
        <v>5.9604644775390625E-8</v>
      </c>
      <c r="N30" s="65">
        <f t="shared" si="0"/>
        <v>0</v>
      </c>
      <c r="O30" s="65">
        <f t="shared" si="1"/>
        <v>1</v>
      </c>
      <c r="P30" s="65">
        <f t="shared" si="2"/>
        <v>1</v>
      </c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65"/>
      <c r="AI30" s="65"/>
      <c r="AJ30" s="65"/>
      <c r="AK30" s="65"/>
      <c r="AL30" s="65"/>
      <c r="AM30" s="65"/>
      <c r="AN30" s="65"/>
      <c r="AO30" s="65"/>
    </row>
    <row r="31" spans="2:41">
      <c r="B31" s="96"/>
      <c r="C31" s="96"/>
      <c r="D31" s="96"/>
      <c r="E31" s="96"/>
      <c r="F31" s="99"/>
      <c r="G31" s="96"/>
      <c r="H31" s="97"/>
      <c r="I31" s="88"/>
      <c r="J31" s="88"/>
      <c r="K31" s="65">
        <v>24</v>
      </c>
      <c r="L31" s="65"/>
      <c r="M31" s="65">
        <f t="shared" si="3"/>
        <v>2.9802322387695312E-8</v>
      </c>
      <c r="N31" s="65">
        <f t="shared" si="0"/>
        <v>0</v>
      </c>
      <c r="O31" s="65">
        <f t="shared" si="1"/>
        <v>1</v>
      </c>
      <c r="P31" s="65">
        <f t="shared" si="2"/>
        <v>1</v>
      </c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65"/>
      <c r="AM31" s="65"/>
      <c r="AN31" s="65"/>
      <c r="AO31" s="65"/>
    </row>
    <row r="32" spans="2:41">
      <c r="B32" s="100"/>
      <c r="C32" s="100"/>
      <c r="D32" s="100"/>
      <c r="E32" s="100"/>
      <c r="F32" s="100"/>
      <c r="G32" s="100"/>
      <c r="H32" s="100"/>
      <c r="I32" s="88"/>
      <c r="J32" s="88"/>
      <c r="K32" s="65">
        <v>25</v>
      </c>
      <c r="L32" s="65"/>
      <c r="M32" s="65">
        <f t="shared" si="3"/>
        <v>1.4901161193847656E-8</v>
      </c>
      <c r="N32" s="65">
        <f t="shared" si="0"/>
        <v>0</v>
      </c>
      <c r="O32" s="65">
        <f t="shared" si="1"/>
        <v>1</v>
      </c>
      <c r="P32" s="65">
        <f t="shared" si="2"/>
        <v>1</v>
      </c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65"/>
      <c r="AL32" s="65"/>
      <c r="AM32" s="65"/>
      <c r="AN32" s="65"/>
      <c r="AO32" s="65"/>
    </row>
    <row r="33" spans="2:41">
      <c r="B33" s="100"/>
      <c r="C33" s="100"/>
      <c r="D33" s="100"/>
      <c r="E33" s="100"/>
      <c r="F33" s="101"/>
      <c r="G33" s="100"/>
      <c r="H33" s="100"/>
      <c r="I33" s="88"/>
      <c r="J33" s="88"/>
      <c r="K33" s="65">
        <v>26</v>
      </c>
      <c r="L33" s="65"/>
      <c r="M33" s="65">
        <f t="shared" si="3"/>
        <v>7.4505805969238281E-9</v>
      </c>
      <c r="N33" s="65">
        <f t="shared" si="0"/>
        <v>0</v>
      </c>
      <c r="O33" s="65">
        <f t="shared" si="1"/>
        <v>1</v>
      </c>
      <c r="P33" s="65">
        <f t="shared" si="2"/>
        <v>1</v>
      </c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65"/>
      <c r="AM33" s="65"/>
      <c r="AN33" s="65"/>
      <c r="AO33" s="65"/>
    </row>
    <row r="34" spans="2:41">
      <c r="B34" s="94"/>
      <c r="C34" s="94"/>
      <c r="D34" s="94"/>
      <c r="E34" s="94"/>
      <c r="F34" s="102"/>
      <c r="G34" s="96"/>
      <c r="H34" s="92"/>
      <c r="I34" s="88"/>
      <c r="J34" s="88"/>
      <c r="K34" s="65">
        <v>27</v>
      </c>
      <c r="L34" s="65"/>
      <c r="M34" s="65">
        <f t="shared" si="3"/>
        <v>3.7252902984619141E-9</v>
      </c>
      <c r="N34" s="65">
        <f t="shared" si="0"/>
        <v>0</v>
      </c>
      <c r="O34" s="65">
        <f t="shared" si="1"/>
        <v>1</v>
      </c>
      <c r="P34" s="65">
        <f t="shared" si="2"/>
        <v>1</v>
      </c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</row>
    <row r="35" spans="2:41">
      <c r="B35" s="96"/>
      <c r="C35" s="96"/>
      <c r="D35" s="96"/>
      <c r="E35" s="96"/>
      <c r="F35" s="103"/>
      <c r="G35" s="96"/>
      <c r="H35" s="92"/>
      <c r="I35" s="88"/>
      <c r="J35" s="88"/>
      <c r="K35" s="65">
        <v>28</v>
      </c>
      <c r="L35" s="65"/>
      <c r="M35" s="65">
        <f t="shared" si="3"/>
        <v>1.862645149230957E-9</v>
      </c>
      <c r="N35" s="65">
        <f t="shared" si="0"/>
        <v>0</v>
      </c>
      <c r="O35" s="65">
        <f t="shared" si="1"/>
        <v>1</v>
      </c>
      <c r="P35" s="65">
        <f t="shared" si="2"/>
        <v>1</v>
      </c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</row>
    <row r="36" spans="2:41">
      <c r="B36" s="94"/>
      <c r="C36" s="94"/>
      <c r="D36" s="94"/>
      <c r="E36" s="94"/>
      <c r="F36" s="102"/>
      <c r="G36" s="96"/>
      <c r="H36" s="92"/>
      <c r="I36" s="88"/>
      <c r="J36" s="88"/>
      <c r="K36" s="65">
        <v>29</v>
      </c>
      <c r="L36" s="65"/>
      <c r="M36" s="65">
        <f t="shared" si="3"/>
        <v>9.3132257461547852E-10</v>
      </c>
      <c r="N36" s="65">
        <f t="shared" si="0"/>
        <v>0</v>
      </c>
      <c r="O36" s="65">
        <f t="shared" si="1"/>
        <v>1</v>
      </c>
      <c r="P36" s="65">
        <f t="shared" si="2"/>
        <v>1</v>
      </c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  <c r="AM36" s="65"/>
      <c r="AN36" s="65"/>
      <c r="AO36" s="65"/>
    </row>
    <row r="37" spans="2:41">
      <c r="B37" s="96"/>
      <c r="C37" s="96"/>
      <c r="D37" s="96"/>
      <c r="E37" s="96"/>
      <c r="F37" s="103"/>
      <c r="G37" s="96"/>
      <c r="H37" s="92"/>
      <c r="I37" s="88"/>
      <c r="J37" s="88"/>
      <c r="K37" s="65">
        <v>30</v>
      </c>
      <c r="L37" s="65"/>
      <c r="M37" s="65">
        <f t="shared" si="3"/>
        <v>4.6566128730773926E-10</v>
      </c>
      <c r="N37" s="65">
        <f t="shared" si="0"/>
        <v>0</v>
      </c>
      <c r="O37" s="65">
        <f t="shared" si="1"/>
        <v>1</v>
      </c>
      <c r="P37" s="65">
        <f t="shared" si="2"/>
        <v>1</v>
      </c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  <c r="AM37" s="65"/>
      <c r="AN37" s="65"/>
      <c r="AO37" s="65"/>
    </row>
    <row r="38" spans="2:41">
      <c r="B38" s="96"/>
      <c r="C38" s="96"/>
      <c r="D38" s="96"/>
      <c r="E38" s="96"/>
      <c r="F38" s="96"/>
      <c r="G38" s="96"/>
      <c r="H38" s="92"/>
      <c r="I38" s="88"/>
      <c r="J38" s="88"/>
      <c r="K38" s="65">
        <v>31</v>
      </c>
      <c r="L38" s="65"/>
      <c r="M38" s="65">
        <f t="shared" si="3"/>
        <v>2.3283064365386963E-10</v>
      </c>
      <c r="N38" s="65">
        <f t="shared" si="0"/>
        <v>0</v>
      </c>
      <c r="O38" s="65">
        <f t="shared" si="1"/>
        <v>1</v>
      </c>
      <c r="P38" s="65">
        <f t="shared" si="2"/>
        <v>1</v>
      </c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5"/>
      <c r="AL38" s="65"/>
      <c r="AM38" s="65"/>
      <c r="AN38" s="65"/>
      <c r="AO38" s="65"/>
    </row>
    <row r="39" spans="2:41">
      <c r="B39" s="100"/>
      <c r="C39" s="100"/>
      <c r="D39" s="100"/>
      <c r="E39" s="100"/>
      <c r="F39" s="100"/>
      <c r="G39" s="100"/>
      <c r="H39" s="100"/>
      <c r="I39" s="88"/>
      <c r="J39" s="88"/>
      <c r="K39" s="65">
        <v>32</v>
      </c>
      <c r="L39" s="65"/>
      <c r="M39" s="65">
        <f t="shared" si="3"/>
        <v>1.1641532182693481E-10</v>
      </c>
      <c r="N39" s="65">
        <f t="shared" si="0"/>
        <v>0</v>
      </c>
      <c r="O39" s="65">
        <f t="shared" si="1"/>
        <v>1</v>
      </c>
      <c r="P39" s="65">
        <f t="shared" si="2"/>
        <v>1</v>
      </c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J39" s="65"/>
      <c r="AK39" s="65"/>
      <c r="AL39" s="65"/>
      <c r="AM39" s="65"/>
      <c r="AN39" s="65"/>
      <c r="AO39" s="65"/>
    </row>
    <row r="40" spans="2:41" ht="19">
      <c r="B40" s="104"/>
      <c r="C40" s="105"/>
      <c r="D40" s="105"/>
      <c r="E40" s="105"/>
      <c r="F40" s="105"/>
      <c r="G40" s="105"/>
      <c r="H40" s="105"/>
      <c r="I40" s="88"/>
      <c r="J40" s="88"/>
      <c r="K40" s="65">
        <v>33</v>
      </c>
      <c r="L40" s="65"/>
      <c r="M40" s="65">
        <f t="shared" si="3"/>
        <v>5.8207660913467407E-11</v>
      </c>
      <c r="N40" s="65">
        <f t="shared" si="0"/>
        <v>0</v>
      </c>
      <c r="O40" s="65">
        <f t="shared" si="1"/>
        <v>1</v>
      </c>
      <c r="P40" s="65">
        <f t="shared" si="2"/>
        <v>1</v>
      </c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  <c r="AM40" s="65"/>
      <c r="AN40" s="65"/>
      <c r="AO40" s="65"/>
    </row>
    <row r="41" spans="2:41">
      <c r="B41" s="94"/>
      <c r="C41" s="94"/>
      <c r="D41" s="94"/>
      <c r="E41" s="94"/>
      <c r="F41" s="102"/>
      <c r="G41" s="96"/>
      <c r="H41" s="92"/>
      <c r="I41" s="88"/>
      <c r="J41" s="89"/>
      <c r="K41" s="65">
        <v>34</v>
      </c>
      <c r="L41" s="65"/>
      <c r="M41" s="65">
        <f t="shared" si="3"/>
        <v>2.9103830456733704E-11</v>
      </c>
      <c r="N41" s="65">
        <f t="shared" si="0"/>
        <v>0</v>
      </c>
      <c r="O41" s="65">
        <f t="shared" si="1"/>
        <v>1</v>
      </c>
      <c r="P41" s="65">
        <f t="shared" si="2"/>
        <v>1</v>
      </c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5"/>
    </row>
    <row r="42" spans="2:41">
      <c r="B42" s="96"/>
      <c r="C42" s="96"/>
      <c r="D42" s="96"/>
      <c r="E42" s="96"/>
      <c r="F42" s="103"/>
      <c r="G42" s="96"/>
      <c r="H42" s="92"/>
      <c r="I42" s="88"/>
      <c r="J42" s="88"/>
      <c r="K42" s="65">
        <v>35</v>
      </c>
      <c r="L42" s="65"/>
      <c r="M42" s="65">
        <f t="shared" si="3"/>
        <v>1.4551915228366852E-11</v>
      </c>
      <c r="N42" s="65">
        <f t="shared" si="0"/>
        <v>0</v>
      </c>
      <c r="O42" s="65">
        <f t="shared" si="1"/>
        <v>1</v>
      </c>
      <c r="P42" s="65">
        <f t="shared" si="2"/>
        <v>1</v>
      </c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5"/>
      <c r="AI42" s="65"/>
      <c r="AJ42" s="65"/>
      <c r="AK42" s="65"/>
      <c r="AL42" s="65"/>
      <c r="AM42" s="65"/>
      <c r="AN42" s="65"/>
      <c r="AO42" s="65"/>
    </row>
    <row r="43" spans="2:41">
      <c r="B43" s="94"/>
      <c r="C43" s="94"/>
      <c r="D43" s="94"/>
      <c r="E43" s="94"/>
      <c r="F43" s="102"/>
      <c r="G43" s="96"/>
      <c r="H43" s="92"/>
      <c r="I43" s="88"/>
      <c r="J43" s="88"/>
      <c r="K43" s="65">
        <v>36</v>
      </c>
      <c r="L43" s="65"/>
      <c r="M43" s="65">
        <f t="shared" si="3"/>
        <v>7.2759576141834259E-12</v>
      </c>
      <c r="N43" s="65">
        <f t="shared" si="0"/>
        <v>0</v>
      </c>
      <c r="O43" s="65">
        <f t="shared" si="1"/>
        <v>1</v>
      </c>
      <c r="P43" s="65">
        <f t="shared" si="2"/>
        <v>1</v>
      </c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  <c r="AM43" s="65"/>
      <c r="AN43" s="65"/>
      <c r="AO43" s="65"/>
    </row>
    <row r="44" spans="2:41">
      <c r="B44" s="96"/>
      <c r="C44" s="96"/>
      <c r="D44" s="96"/>
      <c r="E44" s="96"/>
      <c r="F44" s="103"/>
      <c r="G44" s="96"/>
      <c r="H44" s="92"/>
      <c r="I44" s="88"/>
      <c r="J44" s="88"/>
      <c r="K44" s="65">
        <v>37</v>
      </c>
      <c r="L44" s="65"/>
      <c r="M44" s="65">
        <f t="shared" si="3"/>
        <v>3.637978807091713E-12</v>
      </c>
      <c r="N44" s="65">
        <f t="shared" si="0"/>
        <v>0</v>
      </c>
      <c r="O44" s="65">
        <f t="shared" si="1"/>
        <v>1</v>
      </c>
      <c r="P44" s="65">
        <f t="shared" si="2"/>
        <v>1</v>
      </c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</row>
    <row r="45" spans="2:41">
      <c r="B45" s="96"/>
      <c r="C45" s="96"/>
      <c r="D45" s="96"/>
      <c r="E45" s="96"/>
      <c r="F45" s="96"/>
      <c r="G45" s="96"/>
      <c r="H45" s="92"/>
      <c r="I45" s="88"/>
      <c r="J45" s="88"/>
      <c r="K45" s="65">
        <v>38</v>
      </c>
      <c r="L45" s="65"/>
      <c r="M45" s="65">
        <f t="shared" si="3"/>
        <v>1.8189894035458565E-12</v>
      </c>
      <c r="N45" s="65">
        <f t="shared" si="0"/>
        <v>0</v>
      </c>
      <c r="O45" s="65">
        <f t="shared" si="1"/>
        <v>1</v>
      </c>
      <c r="P45" s="65">
        <f t="shared" si="2"/>
        <v>1</v>
      </c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65"/>
      <c r="AI45" s="65"/>
      <c r="AJ45" s="65"/>
      <c r="AK45" s="65"/>
      <c r="AL45" s="65"/>
      <c r="AM45" s="65"/>
      <c r="AN45" s="65"/>
      <c r="AO45" s="65"/>
    </row>
    <row r="46" spans="2:41">
      <c r="B46" s="100"/>
      <c r="C46" s="100"/>
      <c r="D46" s="100"/>
      <c r="E46" s="100"/>
      <c r="F46" s="100"/>
      <c r="G46" s="100"/>
      <c r="H46" s="100"/>
      <c r="I46" s="88"/>
      <c r="J46" s="88"/>
      <c r="K46" s="65">
        <v>39</v>
      </c>
      <c r="L46" s="65"/>
      <c r="M46" s="65">
        <f t="shared" si="3"/>
        <v>9.0949470177292824E-13</v>
      </c>
      <c r="N46" s="65">
        <f t="shared" si="0"/>
        <v>0</v>
      </c>
      <c r="O46" s="65">
        <f t="shared" si="1"/>
        <v>1</v>
      </c>
      <c r="P46" s="65">
        <f t="shared" si="2"/>
        <v>1</v>
      </c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5"/>
      <c r="AH46" s="65"/>
      <c r="AI46" s="65"/>
      <c r="AJ46" s="65"/>
      <c r="AK46" s="65"/>
      <c r="AL46" s="65"/>
      <c r="AM46" s="65"/>
      <c r="AN46" s="65"/>
      <c r="AO46" s="65"/>
    </row>
    <row r="47" spans="2:41">
      <c r="B47" s="100"/>
      <c r="C47" s="100"/>
      <c r="D47" s="100"/>
      <c r="E47" s="100"/>
      <c r="F47" s="101"/>
      <c r="G47" s="100"/>
      <c r="H47" s="100"/>
      <c r="I47" s="88"/>
      <c r="J47" s="88"/>
      <c r="K47" s="65">
        <v>40</v>
      </c>
      <c r="L47" s="65"/>
      <c r="M47" s="65">
        <f t="shared" si="3"/>
        <v>4.5474735088646412E-13</v>
      </c>
      <c r="N47" s="65">
        <f t="shared" si="0"/>
        <v>0</v>
      </c>
      <c r="O47" s="65">
        <f t="shared" si="1"/>
        <v>1</v>
      </c>
      <c r="P47" s="65">
        <f t="shared" si="2"/>
        <v>1</v>
      </c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5"/>
      <c r="AG47" s="65"/>
      <c r="AH47" s="65"/>
      <c r="AI47" s="65"/>
      <c r="AJ47" s="65"/>
      <c r="AK47" s="65"/>
      <c r="AL47" s="65"/>
      <c r="AM47" s="65"/>
      <c r="AN47" s="65"/>
      <c r="AO47" s="65"/>
    </row>
    <row r="48" spans="2:41">
      <c r="B48" s="100"/>
      <c r="C48" s="100"/>
      <c r="D48" s="100"/>
      <c r="E48" s="100"/>
      <c r="F48" s="100"/>
      <c r="G48" s="100"/>
      <c r="H48" s="100"/>
      <c r="I48" s="88"/>
      <c r="J48" s="88"/>
      <c r="K48" s="65"/>
      <c r="L48" s="65"/>
      <c r="M48" s="65"/>
      <c r="N48" s="65"/>
      <c r="O48" s="65">
        <f t="shared" si="1"/>
        <v>1</v>
      </c>
      <c r="P48" s="65">
        <f t="shared" si="2"/>
        <v>1</v>
      </c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  <c r="AC48" s="65"/>
      <c r="AD48" s="65"/>
      <c r="AE48" s="65"/>
      <c r="AF48" s="65"/>
      <c r="AG48" s="65"/>
      <c r="AH48" s="65"/>
      <c r="AI48" s="65"/>
      <c r="AJ48" s="65"/>
      <c r="AK48" s="65"/>
      <c r="AL48" s="65"/>
      <c r="AM48" s="65"/>
      <c r="AN48" s="65"/>
      <c r="AO48" s="65"/>
    </row>
    <row r="49" spans="2:41">
      <c r="B49" s="100"/>
      <c r="C49" s="100"/>
      <c r="D49" s="100"/>
      <c r="E49" s="100"/>
      <c r="F49" s="100"/>
      <c r="G49" s="100"/>
      <c r="H49" s="100"/>
      <c r="I49" s="88"/>
      <c r="J49" s="88"/>
      <c r="K49" s="65"/>
      <c r="L49" s="65"/>
      <c r="M49" s="65"/>
      <c r="N49" s="65"/>
      <c r="O49" s="65">
        <f t="shared" si="1"/>
        <v>1</v>
      </c>
      <c r="P49" s="65">
        <f t="shared" si="2"/>
        <v>1</v>
      </c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5"/>
      <c r="AC49" s="65"/>
      <c r="AD49" s="65"/>
      <c r="AE49" s="65"/>
      <c r="AF49" s="65"/>
      <c r="AG49" s="65"/>
      <c r="AH49" s="65"/>
      <c r="AI49" s="65"/>
      <c r="AJ49" s="65"/>
      <c r="AK49" s="65"/>
      <c r="AL49" s="65"/>
      <c r="AM49" s="65"/>
      <c r="AN49" s="65"/>
      <c r="AO49" s="65"/>
    </row>
    <row r="50" spans="2:41">
      <c r="B50" s="100"/>
      <c r="C50" s="100"/>
      <c r="D50" s="100"/>
      <c r="E50" s="100"/>
      <c r="F50" s="100"/>
      <c r="G50" s="100"/>
      <c r="H50" s="100"/>
      <c r="I50" s="88"/>
      <c r="J50" s="88"/>
      <c r="K50" s="65"/>
      <c r="L50" s="65"/>
      <c r="M50" s="65"/>
      <c r="N50" s="65"/>
      <c r="O50" s="65">
        <f t="shared" si="1"/>
        <v>1</v>
      </c>
      <c r="P50" s="65">
        <f t="shared" si="2"/>
        <v>1</v>
      </c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65"/>
      <c r="AG50" s="65"/>
      <c r="AH50" s="65"/>
      <c r="AI50" s="65"/>
      <c r="AJ50" s="65"/>
      <c r="AK50" s="65"/>
      <c r="AL50" s="65"/>
      <c r="AM50" s="65"/>
      <c r="AN50" s="65"/>
      <c r="AO50" s="65"/>
    </row>
    <row r="51" spans="2:41">
      <c r="B51" s="100"/>
      <c r="C51" s="100"/>
      <c r="D51" s="100"/>
      <c r="E51" s="100"/>
      <c r="F51" s="100"/>
      <c r="G51" s="100"/>
      <c r="H51" s="100"/>
      <c r="I51" s="88"/>
      <c r="J51" s="88"/>
      <c r="K51" s="65"/>
      <c r="L51" s="65"/>
      <c r="M51" s="65"/>
      <c r="N51" s="65"/>
      <c r="O51" s="65">
        <f t="shared" si="1"/>
        <v>1</v>
      </c>
      <c r="P51" s="65">
        <f t="shared" si="2"/>
        <v>1</v>
      </c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5"/>
      <c r="AC51" s="65"/>
      <c r="AD51" s="65"/>
      <c r="AE51" s="65"/>
      <c r="AF51" s="65"/>
      <c r="AG51" s="65"/>
      <c r="AH51" s="65"/>
      <c r="AI51" s="65"/>
      <c r="AJ51" s="65"/>
      <c r="AK51" s="65"/>
      <c r="AL51" s="65"/>
      <c r="AM51" s="65"/>
      <c r="AN51" s="65"/>
      <c r="AO51" s="65"/>
    </row>
    <row r="52" spans="2:41">
      <c r="B52" s="100"/>
      <c r="C52" s="100"/>
      <c r="D52" s="100"/>
      <c r="E52" s="100"/>
      <c r="F52" s="100"/>
      <c r="G52" s="100"/>
      <c r="H52" s="100"/>
      <c r="I52" s="88"/>
      <c r="J52" s="89"/>
      <c r="K52" s="65"/>
      <c r="L52" s="65"/>
      <c r="M52" s="65"/>
      <c r="N52" s="65"/>
      <c r="O52" s="65">
        <f t="shared" si="1"/>
        <v>1</v>
      </c>
      <c r="P52" s="65">
        <f t="shared" si="2"/>
        <v>1</v>
      </c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5"/>
      <c r="AC52" s="65"/>
      <c r="AD52" s="65"/>
      <c r="AE52" s="65"/>
      <c r="AF52" s="65"/>
      <c r="AG52" s="65"/>
      <c r="AH52" s="65"/>
      <c r="AI52" s="65"/>
      <c r="AJ52" s="65"/>
      <c r="AK52" s="65"/>
      <c r="AL52" s="65"/>
      <c r="AM52" s="65"/>
      <c r="AN52" s="65"/>
      <c r="AO52" s="65"/>
    </row>
    <row r="53" spans="2:41">
      <c r="B53" s="100"/>
      <c r="C53" s="100"/>
      <c r="D53" s="100"/>
      <c r="E53" s="100"/>
      <c r="F53" s="100"/>
      <c r="G53" s="100"/>
      <c r="H53" s="100"/>
      <c r="I53" s="88"/>
      <c r="J53" s="88"/>
      <c r="K53" s="65"/>
      <c r="L53" s="65"/>
      <c r="M53" s="65"/>
      <c r="N53" s="65"/>
      <c r="O53" s="65">
        <f t="shared" si="1"/>
        <v>1</v>
      </c>
      <c r="P53" s="65">
        <f t="shared" si="2"/>
        <v>1</v>
      </c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65"/>
      <c r="AF53" s="65"/>
      <c r="AG53" s="65"/>
      <c r="AH53" s="65"/>
      <c r="AI53" s="65"/>
      <c r="AJ53" s="65"/>
      <c r="AK53" s="65"/>
      <c r="AL53" s="65"/>
      <c r="AM53" s="65"/>
      <c r="AN53" s="65"/>
      <c r="AO53" s="65"/>
    </row>
    <row r="54" spans="2:41">
      <c r="B54" s="100"/>
      <c r="C54" s="100"/>
      <c r="D54" s="100"/>
      <c r="E54" s="100"/>
      <c r="F54" s="100"/>
      <c r="G54" s="100"/>
      <c r="H54" s="100"/>
      <c r="I54" s="88"/>
      <c r="J54" s="88"/>
      <c r="K54" s="65"/>
      <c r="L54" s="65"/>
      <c r="M54" s="65"/>
      <c r="N54" s="65"/>
      <c r="O54" s="65">
        <f t="shared" si="1"/>
        <v>1</v>
      </c>
      <c r="P54" s="65">
        <f t="shared" si="2"/>
        <v>1</v>
      </c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65"/>
      <c r="AH54" s="65"/>
      <c r="AI54" s="65"/>
      <c r="AJ54" s="65"/>
      <c r="AK54" s="65"/>
      <c r="AL54" s="65"/>
      <c r="AM54" s="65"/>
      <c r="AN54" s="65"/>
      <c r="AO54" s="65"/>
    </row>
    <row r="55" spans="2:41">
      <c r="B55" s="100"/>
      <c r="C55" s="100"/>
      <c r="D55" s="100"/>
      <c r="E55" s="100"/>
      <c r="F55" s="100"/>
      <c r="G55" s="100"/>
      <c r="H55" s="100"/>
      <c r="I55" s="88"/>
      <c r="J55" s="88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  <c r="AB55" s="65"/>
      <c r="AC55" s="65"/>
      <c r="AD55" s="65"/>
      <c r="AE55" s="65"/>
      <c r="AF55" s="65"/>
      <c r="AG55" s="65"/>
      <c r="AH55" s="65"/>
      <c r="AI55" s="65"/>
      <c r="AJ55" s="65"/>
      <c r="AK55" s="65"/>
      <c r="AL55" s="65"/>
      <c r="AM55" s="65"/>
      <c r="AN55" s="65"/>
      <c r="AO55" s="65"/>
    </row>
    <row r="56" spans="2:41">
      <c r="B56" s="100"/>
      <c r="C56" s="100"/>
      <c r="D56" s="100"/>
      <c r="E56" s="100"/>
      <c r="F56" s="100"/>
      <c r="G56" s="100"/>
      <c r="H56" s="100"/>
      <c r="I56" s="88"/>
      <c r="J56" s="88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/>
      <c r="AB56" s="65"/>
      <c r="AC56" s="65"/>
      <c r="AD56" s="65"/>
      <c r="AE56" s="65"/>
      <c r="AF56" s="65"/>
      <c r="AG56" s="65"/>
      <c r="AH56" s="65"/>
      <c r="AI56" s="65"/>
      <c r="AJ56" s="65"/>
      <c r="AK56" s="65"/>
      <c r="AL56" s="65"/>
      <c r="AM56" s="65"/>
      <c r="AN56" s="65"/>
      <c r="AO56" s="65"/>
    </row>
    <row r="57" spans="2:41">
      <c r="B57" s="100"/>
      <c r="C57" s="100"/>
      <c r="D57" s="100"/>
      <c r="E57" s="100"/>
      <c r="F57" s="100"/>
      <c r="G57" s="100"/>
      <c r="H57" s="100"/>
      <c r="I57" s="88"/>
      <c r="J57" s="88"/>
      <c r="AB57" s="65"/>
      <c r="AC57" s="65"/>
      <c r="AD57" s="65"/>
      <c r="AE57" s="65"/>
      <c r="AF57" s="65"/>
      <c r="AG57" s="65"/>
      <c r="AH57" s="65"/>
      <c r="AI57" s="65"/>
      <c r="AJ57" s="65"/>
      <c r="AK57" s="65"/>
      <c r="AL57" s="65"/>
      <c r="AM57" s="65"/>
      <c r="AN57" s="65"/>
      <c r="AO57" s="65"/>
    </row>
    <row r="58" spans="2:41">
      <c r="B58" s="100"/>
      <c r="C58" s="100"/>
      <c r="D58" s="100"/>
      <c r="E58" s="100"/>
      <c r="F58" s="100"/>
      <c r="G58" s="100"/>
      <c r="H58" s="100"/>
      <c r="I58" s="88"/>
      <c r="J58" s="88"/>
      <c r="AB58" s="68"/>
      <c r="AC58" s="65"/>
      <c r="AD58" s="65"/>
      <c r="AE58" s="65"/>
      <c r="AF58" s="65"/>
      <c r="AG58" s="65"/>
      <c r="AH58" s="65"/>
      <c r="AI58" s="65"/>
      <c r="AJ58" s="65"/>
      <c r="AK58" s="65"/>
      <c r="AL58" s="65"/>
      <c r="AM58" s="65"/>
      <c r="AN58" s="65"/>
      <c r="AO58" s="65"/>
    </row>
    <row r="59" spans="2:41">
      <c r="B59" s="100"/>
      <c r="C59" s="100"/>
      <c r="D59" s="100"/>
      <c r="E59" s="100"/>
      <c r="F59" s="100"/>
      <c r="G59" s="100"/>
      <c r="H59" s="100"/>
      <c r="I59" s="88"/>
      <c r="J59" s="88"/>
      <c r="AB59" s="68"/>
      <c r="AC59" s="65"/>
      <c r="AD59" s="65"/>
      <c r="AE59" s="65"/>
      <c r="AF59" s="65"/>
      <c r="AG59" s="65"/>
      <c r="AH59" s="65"/>
      <c r="AI59" s="65"/>
      <c r="AJ59" s="65"/>
      <c r="AK59" s="65"/>
      <c r="AL59" s="65"/>
      <c r="AM59" s="65"/>
      <c r="AN59" s="65"/>
      <c r="AO59" s="65"/>
    </row>
    <row r="60" spans="2:41">
      <c r="B60" s="100"/>
      <c r="C60" s="100"/>
      <c r="D60" s="100"/>
      <c r="E60" s="100"/>
      <c r="F60" s="100"/>
      <c r="G60" s="100"/>
      <c r="H60" s="100"/>
      <c r="I60" s="88"/>
      <c r="J60" s="88"/>
      <c r="AB60" s="65"/>
      <c r="AC60" s="65"/>
      <c r="AD60" s="65"/>
      <c r="AE60" s="65"/>
      <c r="AF60" s="68"/>
      <c r="AG60" s="65"/>
      <c r="AH60" s="72"/>
      <c r="AI60" s="65"/>
      <c r="AJ60" s="65"/>
      <c r="AK60" s="65"/>
      <c r="AL60" s="65"/>
      <c r="AM60" s="68"/>
      <c r="AN60" s="65"/>
      <c r="AO60" s="68"/>
    </row>
    <row r="61" spans="2:41">
      <c r="B61" s="100"/>
      <c r="C61" s="100"/>
      <c r="D61" s="100"/>
      <c r="E61" s="100"/>
      <c r="F61" s="100"/>
      <c r="G61" s="100"/>
      <c r="H61" s="100"/>
      <c r="I61" s="88"/>
      <c r="J61" s="88"/>
      <c r="AB61" s="65"/>
      <c r="AC61" s="65"/>
      <c r="AD61" s="65"/>
      <c r="AE61" s="65"/>
      <c r="AF61" s="65"/>
      <c r="AG61" s="65"/>
      <c r="AH61" s="86"/>
      <c r="AI61" s="65"/>
      <c r="AJ61" s="65"/>
      <c r="AK61" s="65"/>
      <c r="AL61" s="65"/>
      <c r="AM61" s="65"/>
      <c r="AN61" s="65"/>
      <c r="AO61" s="65"/>
    </row>
    <row r="62" spans="2:41">
      <c r="B62" s="100"/>
      <c r="C62" s="100"/>
      <c r="D62" s="100"/>
      <c r="E62" s="100"/>
      <c r="F62" s="100"/>
      <c r="G62" s="100"/>
      <c r="H62" s="100"/>
      <c r="I62" s="88"/>
      <c r="J62" s="88"/>
      <c r="AB62" s="68"/>
      <c r="AC62" s="65"/>
      <c r="AD62" s="65"/>
      <c r="AE62" s="65"/>
      <c r="AF62" s="65"/>
      <c r="AG62" s="65"/>
      <c r="AH62" s="65"/>
      <c r="AI62" s="80"/>
      <c r="AJ62" s="80"/>
      <c r="AK62" s="65"/>
      <c r="AL62" s="65"/>
      <c r="AM62" s="65"/>
      <c r="AN62" s="65"/>
      <c r="AO62" s="65"/>
    </row>
    <row r="63" spans="2:41">
      <c r="B63" s="100"/>
      <c r="C63" s="100"/>
      <c r="D63" s="100"/>
      <c r="E63" s="100"/>
      <c r="F63" s="100"/>
      <c r="G63" s="100"/>
      <c r="H63" s="100"/>
      <c r="I63" s="88"/>
      <c r="J63" s="88"/>
      <c r="AB63" s="65"/>
      <c r="AC63" s="65"/>
      <c r="AD63" s="65"/>
      <c r="AE63" s="65"/>
      <c r="AF63" s="65"/>
      <c r="AG63" s="65"/>
      <c r="AH63" s="65"/>
      <c r="AI63" s="65"/>
      <c r="AJ63" s="65"/>
      <c r="AK63" s="65"/>
      <c r="AL63" s="65"/>
      <c r="AM63" s="65"/>
      <c r="AN63" s="65"/>
      <c r="AO63" s="65"/>
    </row>
    <row r="64" spans="2:41">
      <c r="B64" s="100"/>
      <c r="C64" s="100"/>
      <c r="D64" s="100"/>
      <c r="E64" s="100"/>
      <c r="F64" s="100"/>
      <c r="G64" s="100"/>
      <c r="H64" s="100"/>
      <c r="I64" s="88"/>
      <c r="J64" s="88"/>
      <c r="AB64" s="65"/>
      <c r="AC64" s="65"/>
      <c r="AD64" s="65"/>
      <c r="AE64" s="65"/>
      <c r="AF64" s="65"/>
      <c r="AG64" s="65"/>
      <c r="AH64" s="65"/>
      <c r="AI64" s="65"/>
      <c r="AJ64" s="65"/>
      <c r="AK64" s="65"/>
      <c r="AL64" s="65"/>
      <c r="AM64" s="65"/>
      <c r="AN64" s="65"/>
      <c r="AO64" s="65"/>
    </row>
    <row r="65" spans="2:41">
      <c r="B65" s="100"/>
      <c r="C65" s="100"/>
      <c r="D65" s="100"/>
      <c r="E65" s="100"/>
      <c r="F65" s="100"/>
      <c r="G65" s="100"/>
      <c r="H65" s="100"/>
      <c r="I65" s="88"/>
      <c r="J65" s="88"/>
      <c r="AB65" s="65"/>
      <c r="AC65" s="65"/>
      <c r="AD65" s="65"/>
      <c r="AE65" s="65"/>
      <c r="AF65" s="65"/>
      <c r="AG65" s="65"/>
      <c r="AH65" s="65"/>
      <c r="AI65" s="65"/>
      <c r="AJ65" s="65"/>
      <c r="AK65" s="65"/>
      <c r="AL65" s="65"/>
      <c r="AM65" s="65"/>
      <c r="AN65" s="65"/>
      <c r="AO65" s="65"/>
    </row>
    <row r="66" spans="2:41">
      <c r="B66" s="100"/>
      <c r="C66" s="100"/>
      <c r="D66" s="100"/>
      <c r="E66" s="100"/>
      <c r="F66" s="100"/>
      <c r="G66" s="100"/>
      <c r="H66" s="100"/>
      <c r="I66" s="88"/>
      <c r="J66" s="88"/>
      <c r="AB66" s="65"/>
      <c r="AC66" s="65"/>
      <c r="AD66" s="65"/>
      <c r="AE66" s="65"/>
      <c r="AF66" s="65"/>
      <c r="AG66" s="65"/>
      <c r="AH66" s="65"/>
      <c r="AI66" s="65"/>
      <c r="AJ66" s="65"/>
      <c r="AK66" s="65"/>
      <c r="AL66" s="65"/>
      <c r="AM66" s="65"/>
      <c r="AN66" s="65"/>
      <c r="AO66" s="65"/>
    </row>
    <row r="67" spans="2:41">
      <c r="B67" s="100"/>
      <c r="C67" s="100"/>
      <c r="D67" s="100"/>
      <c r="E67" s="100"/>
      <c r="F67" s="100"/>
      <c r="G67" s="100"/>
      <c r="H67" s="100"/>
      <c r="I67" s="88"/>
      <c r="J67" s="88"/>
      <c r="AB67" s="65"/>
      <c r="AC67" s="65"/>
      <c r="AD67" s="65"/>
      <c r="AE67" s="65"/>
      <c r="AF67" s="65"/>
      <c r="AG67" s="65"/>
      <c r="AH67" s="65"/>
      <c r="AI67" s="65"/>
      <c r="AJ67" s="65"/>
      <c r="AK67" s="65"/>
      <c r="AL67" s="65"/>
      <c r="AM67" s="65"/>
      <c r="AN67" s="65"/>
      <c r="AO67" s="65"/>
    </row>
    <row r="68" spans="2:41">
      <c r="B68" s="100"/>
      <c r="C68" s="100"/>
      <c r="D68" s="100"/>
      <c r="E68" s="100"/>
      <c r="F68" s="100"/>
      <c r="G68" s="100"/>
      <c r="H68" s="100"/>
      <c r="I68" s="88"/>
      <c r="J68" s="88"/>
      <c r="AB68" s="65"/>
      <c r="AC68" s="65"/>
      <c r="AD68" s="65"/>
      <c r="AE68" s="65"/>
      <c r="AF68" s="65"/>
      <c r="AG68" s="65"/>
      <c r="AH68" s="65"/>
      <c r="AI68" s="65"/>
      <c r="AJ68" s="65"/>
      <c r="AK68" s="65"/>
      <c r="AL68" s="65"/>
      <c r="AM68" s="65"/>
      <c r="AN68" s="65"/>
      <c r="AO68" s="65"/>
    </row>
    <row r="69" spans="2:41">
      <c r="B69" s="100"/>
      <c r="C69" s="100"/>
      <c r="D69" s="100"/>
      <c r="E69" s="100"/>
      <c r="F69" s="100"/>
      <c r="G69" s="100"/>
      <c r="H69" s="100"/>
      <c r="I69" s="88"/>
      <c r="J69" s="88"/>
      <c r="AB69" s="65"/>
      <c r="AC69" s="65"/>
      <c r="AD69" s="65"/>
      <c r="AE69" s="65"/>
      <c r="AF69" s="65"/>
      <c r="AG69" s="65"/>
      <c r="AH69" s="65"/>
      <c r="AI69" s="65"/>
      <c r="AJ69" s="65"/>
      <c r="AK69" s="65"/>
      <c r="AL69" s="65"/>
      <c r="AM69" s="65"/>
      <c r="AN69" s="65"/>
      <c r="AO69" s="65"/>
    </row>
    <row r="70" spans="2:41">
      <c r="B70" s="100"/>
      <c r="C70" s="100"/>
      <c r="D70" s="100"/>
      <c r="E70" s="100"/>
      <c r="F70" s="100"/>
      <c r="G70" s="100"/>
      <c r="H70" s="100"/>
      <c r="I70" s="88"/>
      <c r="J70" s="88"/>
      <c r="AB70" s="65"/>
      <c r="AC70" s="65"/>
      <c r="AD70" s="65"/>
      <c r="AE70" s="65"/>
      <c r="AF70" s="65"/>
      <c r="AG70" s="65"/>
      <c r="AH70" s="65"/>
      <c r="AI70" s="65"/>
      <c r="AJ70" s="65"/>
      <c r="AK70" s="65"/>
      <c r="AL70" s="65"/>
      <c r="AM70" s="65"/>
      <c r="AN70" s="65"/>
      <c r="AO70" s="65"/>
    </row>
    <row r="71" spans="2:41">
      <c r="B71" s="100"/>
      <c r="C71" s="100"/>
      <c r="D71" s="100"/>
      <c r="E71" s="100"/>
      <c r="F71" s="100"/>
      <c r="G71" s="100"/>
      <c r="H71" s="100"/>
      <c r="I71" s="88"/>
      <c r="J71" s="88"/>
      <c r="AB71" s="65"/>
      <c r="AC71" s="65"/>
      <c r="AD71" s="65"/>
      <c r="AE71" s="65"/>
      <c r="AF71" s="65"/>
      <c r="AG71" s="65"/>
      <c r="AH71" s="65"/>
      <c r="AI71" s="65"/>
      <c r="AJ71" s="65"/>
      <c r="AK71" s="65"/>
      <c r="AL71" s="65"/>
      <c r="AM71" s="65"/>
      <c r="AN71" s="65"/>
      <c r="AO71" s="65"/>
    </row>
    <row r="72" spans="2:41">
      <c r="B72" s="100"/>
      <c r="C72" s="100"/>
      <c r="D72" s="100"/>
      <c r="E72" s="100"/>
      <c r="F72" s="100"/>
      <c r="G72" s="100"/>
      <c r="H72" s="100"/>
      <c r="I72" s="88"/>
      <c r="J72" s="88"/>
      <c r="AB72" s="65"/>
      <c r="AC72" s="65"/>
      <c r="AD72" s="65"/>
      <c r="AE72" s="65"/>
      <c r="AF72" s="65"/>
      <c r="AG72" s="65"/>
      <c r="AH72" s="65"/>
      <c r="AI72" s="65"/>
      <c r="AJ72" s="65"/>
      <c r="AK72" s="65"/>
      <c r="AL72" s="65"/>
      <c r="AM72" s="65"/>
      <c r="AN72" s="65"/>
      <c r="AO72" s="65"/>
    </row>
    <row r="73" spans="2:41">
      <c r="B73" s="100"/>
      <c r="C73" s="100"/>
      <c r="D73" s="100"/>
      <c r="E73" s="100"/>
      <c r="F73" s="100"/>
      <c r="G73" s="100"/>
      <c r="H73" s="100"/>
      <c r="I73" s="88"/>
      <c r="J73" s="88"/>
      <c r="AB73" s="65"/>
      <c r="AC73" s="65"/>
      <c r="AD73" s="65"/>
      <c r="AE73" s="65"/>
      <c r="AF73" s="65"/>
      <c r="AG73" s="65"/>
      <c r="AH73" s="65"/>
      <c r="AI73" s="65"/>
      <c r="AJ73" s="65"/>
      <c r="AK73" s="65"/>
      <c r="AL73" s="65"/>
      <c r="AM73" s="65"/>
      <c r="AN73" s="65"/>
      <c r="AO73" s="65"/>
    </row>
    <row r="74" spans="2:41">
      <c r="B74" s="100"/>
      <c r="C74" s="100"/>
      <c r="D74" s="100"/>
      <c r="E74" s="100"/>
      <c r="F74" s="100"/>
      <c r="G74" s="100"/>
      <c r="H74" s="100"/>
      <c r="I74" s="88"/>
      <c r="J74" s="89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5"/>
      <c r="Y74" s="65"/>
      <c r="Z74" s="65"/>
      <c r="AA74" s="65"/>
      <c r="AB74" s="65"/>
      <c r="AC74" s="65"/>
      <c r="AD74" s="65"/>
      <c r="AE74" s="65"/>
      <c r="AF74" s="65"/>
      <c r="AG74" s="65"/>
      <c r="AH74" s="65"/>
      <c r="AI74" s="65"/>
      <c r="AJ74" s="65"/>
      <c r="AK74" s="65"/>
      <c r="AL74" s="65"/>
      <c r="AM74" s="65"/>
      <c r="AN74" s="65"/>
      <c r="AO74" s="65"/>
    </row>
    <row r="75" spans="2:41">
      <c r="B75" s="106"/>
      <c r="C75" s="106"/>
      <c r="D75" s="106"/>
      <c r="E75" s="106"/>
      <c r="F75" s="107"/>
      <c r="G75" s="106"/>
      <c r="H75" s="106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5"/>
      <c r="Z75" s="65"/>
      <c r="AA75" s="65"/>
      <c r="AB75" s="65"/>
      <c r="AC75" s="65"/>
      <c r="AD75" s="65"/>
      <c r="AE75" s="65"/>
      <c r="AF75" s="65"/>
      <c r="AG75" s="65"/>
      <c r="AH75" s="65"/>
      <c r="AI75" s="65"/>
      <c r="AJ75" s="65"/>
      <c r="AK75" s="65"/>
      <c r="AL75" s="65"/>
      <c r="AM75" s="65"/>
      <c r="AN75" s="65"/>
      <c r="AO75" s="65"/>
    </row>
    <row r="76" spans="2:41">
      <c r="B76" s="106"/>
      <c r="C76" s="106"/>
      <c r="D76" s="106"/>
      <c r="E76" s="106"/>
      <c r="F76" s="106"/>
      <c r="G76" s="106"/>
      <c r="H76" s="106"/>
      <c r="I76" s="65"/>
      <c r="J76" s="65"/>
      <c r="K76" s="65"/>
      <c r="L76" s="65"/>
      <c r="M76" s="65"/>
      <c r="N76" s="65"/>
      <c r="O76" s="65"/>
      <c r="P76" s="65"/>
      <c r="Q76" s="65"/>
      <c r="R76" s="65"/>
      <c r="S76" s="65"/>
      <c r="T76" s="65"/>
      <c r="U76" s="65"/>
      <c r="V76" s="65"/>
      <c r="W76" s="65"/>
      <c r="X76" s="65"/>
      <c r="Y76" s="65"/>
      <c r="Z76" s="65"/>
      <c r="AA76" s="65"/>
      <c r="AB76" s="65"/>
      <c r="AC76" s="65"/>
      <c r="AD76" s="65"/>
      <c r="AE76" s="65"/>
      <c r="AF76" s="65"/>
      <c r="AG76" s="65"/>
      <c r="AH76" s="65"/>
      <c r="AI76" s="65"/>
      <c r="AJ76" s="65"/>
      <c r="AK76" s="65"/>
      <c r="AL76" s="65"/>
      <c r="AM76" s="65"/>
      <c r="AN76" s="65"/>
      <c r="AO76" s="65"/>
    </row>
    <row r="77" spans="2:41">
      <c r="B77" s="106"/>
      <c r="C77" s="106"/>
      <c r="D77" s="106"/>
      <c r="E77" s="106"/>
      <c r="F77" s="106"/>
      <c r="G77" s="106"/>
      <c r="H77" s="106"/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  <c r="AG77" s="65"/>
      <c r="AH77" s="65"/>
      <c r="AI77" s="65"/>
      <c r="AJ77" s="65"/>
      <c r="AK77" s="65"/>
      <c r="AL77" s="65"/>
      <c r="AM77" s="65"/>
      <c r="AN77" s="65"/>
      <c r="AO77" s="65"/>
    </row>
    <row r="78" spans="2:41">
      <c r="B78" s="106"/>
      <c r="C78" s="106"/>
      <c r="D78" s="106"/>
      <c r="E78" s="106"/>
      <c r="F78" s="106"/>
      <c r="G78" s="106"/>
      <c r="H78" s="106"/>
      <c r="I78" s="65"/>
      <c r="J78" s="65"/>
      <c r="K78" s="65"/>
      <c r="L78" s="65"/>
      <c r="M78" s="68"/>
      <c r="N78" s="65"/>
      <c r="O78" s="65"/>
      <c r="P78" s="68"/>
      <c r="Q78" s="65"/>
      <c r="R78" s="65"/>
      <c r="S78" s="65"/>
      <c r="T78" s="65"/>
      <c r="U78" s="65"/>
      <c r="V78" s="65"/>
      <c r="W78" s="65"/>
      <c r="X78" s="65"/>
      <c r="Y78" s="65"/>
      <c r="Z78" s="65"/>
      <c r="AA78" s="65"/>
      <c r="AB78" s="65"/>
      <c r="AC78" s="65"/>
      <c r="AD78" s="65"/>
      <c r="AE78" s="65"/>
      <c r="AF78" s="65"/>
      <c r="AG78" s="65"/>
      <c r="AH78" s="65"/>
      <c r="AI78" s="65"/>
      <c r="AJ78" s="65"/>
      <c r="AK78" s="65"/>
      <c r="AL78" s="65"/>
      <c r="AM78" s="65"/>
      <c r="AN78" s="65"/>
      <c r="AO78" s="65"/>
    </row>
    <row r="79" spans="2:41">
      <c r="B79" s="106"/>
      <c r="C79" s="106"/>
      <c r="D79" s="106"/>
      <c r="E79" s="106"/>
      <c r="F79" s="106"/>
      <c r="G79" s="106"/>
      <c r="H79" s="106"/>
      <c r="I79" s="65"/>
      <c r="J79" s="65"/>
      <c r="K79" s="65"/>
      <c r="L79" s="65"/>
      <c r="M79" s="68"/>
      <c r="N79" s="65"/>
      <c r="O79" s="65"/>
      <c r="P79" s="65"/>
      <c r="Q79" s="65"/>
      <c r="R79" s="65"/>
      <c r="S79" s="65"/>
      <c r="T79" s="68"/>
      <c r="U79" s="65"/>
      <c r="V79" s="65"/>
      <c r="W79" s="65"/>
      <c r="X79" s="65"/>
      <c r="Y79" s="65"/>
      <c r="Z79" s="65"/>
      <c r="AA79" s="65"/>
      <c r="AB79" s="65"/>
      <c r="AC79" s="65"/>
      <c r="AD79" s="65"/>
      <c r="AE79" s="65"/>
      <c r="AF79" s="65"/>
      <c r="AG79" s="65"/>
      <c r="AH79" s="65"/>
      <c r="AI79" s="65"/>
      <c r="AJ79" s="65"/>
      <c r="AK79" s="65"/>
      <c r="AL79" s="65"/>
      <c r="AM79" s="65"/>
      <c r="AN79" s="65"/>
      <c r="AO79" s="65"/>
    </row>
    <row r="80" spans="2:41">
      <c r="B80" s="106"/>
      <c r="C80" s="106"/>
      <c r="D80" s="106"/>
      <c r="E80" s="106"/>
      <c r="F80" s="106"/>
      <c r="G80" s="106"/>
      <c r="H80" s="106"/>
      <c r="I80" s="65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65"/>
      <c r="U80" s="65"/>
      <c r="V80" s="65"/>
      <c r="W80" s="68"/>
      <c r="X80" s="65"/>
      <c r="Y80" s="72"/>
      <c r="Z80" s="65"/>
      <c r="AA80" s="65"/>
      <c r="AB80" s="65"/>
      <c r="AC80" s="65"/>
      <c r="AD80" s="65"/>
      <c r="AE80" s="65"/>
      <c r="AF80" s="65"/>
      <c r="AG80" s="65"/>
      <c r="AH80" s="65"/>
      <c r="AI80" s="65"/>
      <c r="AJ80" s="65"/>
      <c r="AK80" s="65"/>
      <c r="AL80" s="65"/>
      <c r="AM80" s="65"/>
      <c r="AN80" s="65"/>
      <c r="AO80" s="65"/>
    </row>
    <row r="81" spans="2:41">
      <c r="B81" s="106"/>
      <c r="C81" s="106"/>
      <c r="D81" s="106"/>
      <c r="E81" s="106"/>
      <c r="F81" s="106"/>
      <c r="G81" s="106"/>
      <c r="H81" s="106"/>
      <c r="I81" s="65"/>
      <c r="J81" s="65"/>
      <c r="K81" s="65"/>
      <c r="L81" s="65"/>
      <c r="M81" s="65"/>
      <c r="N81" s="65"/>
      <c r="O81" s="65"/>
      <c r="P81" s="68"/>
      <c r="Q81" s="68"/>
      <c r="R81" s="65"/>
      <c r="S81" s="65"/>
      <c r="T81" s="65"/>
      <c r="U81" s="65"/>
      <c r="V81" s="65"/>
      <c r="W81" s="65"/>
      <c r="X81" s="65"/>
      <c r="Y81" s="65"/>
      <c r="Z81" s="65"/>
      <c r="AA81" s="65"/>
      <c r="AB81" s="65"/>
      <c r="AC81" s="65"/>
      <c r="AD81" s="65"/>
      <c r="AE81" s="65"/>
      <c r="AF81" s="65"/>
      <c r="AG81" s="65"/>
      <c r="AH81" s="65"/>
      <c r="AI81" s="65"/>
      <c r="AJ81" s="65"/>
      <c r="AK81" s="65"/>
      <c r="AL81" s="65"/>
      <c r="AM81" s="65"/>
      <c r="AN81" s="65"/>
      <c r="AO81" s="65"/>
    </row>
    <row r="82" spans="2:41">
      <c r="B82" s="106"/>
      <c r="C82" s="106"/>
      <c r="D82" s="106"/>
      <c r="E82" s="106"/>
      <c r="F82" s="106"/>
      <c r="G82" s="106"/>
      <c r="H82" s="106"/>
      <c r="I82" s="65"/>
      <c r="J82" s="65"/>
      <c r="K82" s="68"/>
      <c r="L82" s="65"/>
      <c r="M82" s="68"/>
      <c r="N82" s="65"/>
      <c r="O82" s="65"/>
      <c r="P82" s="65"/>
      <c r="Q82" s="65"/>
      <c r="R82" s="65"/>
      <c r="S82" s="65"/>
      <c r="T82" s="65"/>
      <c r="U82" s="65"/>
      <c r="V82" s="65"/>
      <c r="W82" s="65"/>
      <c r="X82" s="65"/>
      <c r="Y82" s="65"/>
      <c r="Z82" s="65"/>
      <c r="AA82" s="65"/>
      <c r="AB82" s="65"/>
      <c r="AC82" s="65"/>
      <c r="AD82" s="65"/>
      <c r="AE82" s="65"/>
      <c r="AF82" s="65"/>
      <c r="AG82" s="65"/>
      <c r="AH82" s="65"/>
      <c r="AI82" s="65"/>
      <c r="AJ82" s="65"/>
      <c r="AK82" s="65"/>
      <c r="AL82" s="65"/>
      <c r="AM82" s="65"/>
      <c r="AN82" s="65"/>
      <c r="AO82" s="65"/>
    </row>
    <row r="83" spans="2:41">
      <c r="B83" s="106"/>
      <c r="C83" s="106"/>
      <c r="D83" s="106"/>
      <c r="E83" s="106"/>
      <c r="F83" s="106"/>
      <c r="G83" s="106"/>
      <c r="H83" s="106"/>
      <c r="I83" s="65"/>
      <c r="J83" s="65"/>
      <c r="K83" s="65"/>
      <c r="L83" s="65"/>
      <c r="M83" s="80"/>
      <c r="N83" s="65"/>
      <c r="O83" s="80"/>
      <c r="P83" s="65"/>
      <c r="Q83" s="65"/>
      <c r="R83" s="65"/>
      <c r="S83" s="65"/>
      <c r="T83" s="65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65"/>
      <c r="AF83" s="65"/>
      <c r="AG83" s="65"/>
      <c r="AH83" s="65"/>
      <c r="AI83" s="65"/>
      <c r="AJ83" s="65"/>
      <c r="AK83" s="65"/>
      <c r="AL83" s="65"/>
      <c r="AM83" s="65"/>
      <c r="AN83" s="65"/>
      <c r="AO83" s="65"/>
    </row>
    <row r="84" spans="2:41">
      <c r="B84" s="106"/>
      <c r="C84" s="106"/>
      <c r="D84" s="106"/>
      <c r="E84" s="106"/>
      <c r="F84" s="106"/>
      <c r="G84" s="106"/>
      <c r="H84" s="106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5"/>
      <c r="X84" s="65"/>
      <c r="Y84" s="65"/>
      <c r="Z84" s="65"/>
      <c r="AA84" s="65"/>
      <c r="AB84" s="65"/>
      <c r="AC84" s="65"/>
      <c r="AD84" s="65"/>
      <c r="AE84" s="65"/>
      <c r="AF84" s="65"/>
      <c r="AG84" s="65"/>
      <c r="AH84" s="65"/>
      <c r="AI84" s="65"/>
      <c r="AJ84" s="65"/>
      <c r="AK84" s="65"/>
      <c r="AL84" s="65"/>
      <c r="AM84" s="65"/>
      <c r="AN84" s="65"/>
      <c r="AO84" s="65"/>
    </row>
    <row r="85" spans="2:41">
      <c r="B85" s="106"/>
      <c r="C85" s="106"/>
      <c r="D85" s="106"/>
      <c r="E85" s="106"/>
      <c r="F85" s="106"/>
      <c r="G85" s="106"/>
      <c r="H85" s="106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5"/>
      <c r="X85" s="65"/>
      <c r="Y85" s="65"/>
      <c r="Z85" s="65"/>
      <c r="AA85" s="65"/>
      <c r="AB85" s="65"/>
      <c r="AC85" s="65"/>
      <c r="AD85" s="65"/>
      <c r="AE85" s="65"/>
      <c r="AF85" s="65"/>
      <c r="AG85" s="65"/>
      <c r="AH85" s="65"/>
      <c r="AI85" s="65"/>
      <c r="AJ85" s="65"/>
      <c r="AK85" s="65"/>
      <c r="AL85" s="65"/>
      <c r="AM85" s="65"/>
      <c r="AN85" s="65"/>
      <c r="AO85" s="65"/>
    </row>
    <row r="86" spans="2:41">
      <c r="B86" s="106"/>
      <c r="C86" s="106"/>
      <c r="D86" s="106"/>
      <c r="E86" s="106"/>
      <c r="F86" s="106"/>
      <c r="G86" s="106"/>
      <c r="H86" s="106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5"/>
      <c r="X86" s="65"/>
      <c r="Y86" s="65"/>
      <c r="Z86" s="65"/>
      <c r="AA86" s="65"/>
      <c r="AB86" s="65"/>
      <c r="AC86" s="65"/>
      <c r="AD86" s="65"/>
      <c r="AE86" s="65"/>
      <c r="AF86" s="65"/>
      <c r="AG86" s="65"/>
      <c r="AH86" s="65"/>
      <c r="AI86" s="65"/>
      <c r="AJ86" s="65"/>
      <c r="AK86" s="65"/>
      <c r="AL86" s="65"/>
      <c r="AM86" s="65"/>
      <c r="AN86" s="65"/>
      <c r="AO86" s="65"/>
    </row>
    <row r="87" spans="2:41">
      <c r="B87" s="106"/>
      <c r="C87" s="106"/>
      <c r="D87" s="106"/>
      <c r="E87" s="106"/>
      <c r="F87" s="106"/>
      <c r="G87" s="106"/>
      <c r="H87" s="106"/>
      <c r="I87" s="65"/>
      <c r="J87" s="65"/>
      <c r="K87" s="65"/>
      <c r="L87" s="65"/>
      <c r="M87" s="65"/>
      <c r="N87" s="65"/>
      <c r="O87" s="65"/>
      <c r="P87" s="65"/>
      <c r="Q87" s="65"/>
      <c r="R87" s="65"/>
      <c r="S87" s="65"/>
      <c r="T87" s="65"/>
      <c r="U87" s="65"/>
      <c r="V87" s="65"/>
      <c r="W87" s="65"/>
      <c r="X87" s="65"/>
      <c r="Y87" s="65"/>
      <c r="Z87" s="65"/>
      <c r="AA87" s="65"/>
      <c r="AB87" s="65"/>
      <c r="AC87" s="65"/>
      <c r="AD87" s="65"/>
      <c r="AE87" s="65"/>
      <c r="AF87" s="65"/>
      <c r="AG87" s="65"/>
      <c r="AH87" s="65"/>
      <c r="AI87" s="65"/>
      <c r="AJ87" s="65"/>
      <c r="AK87" s="65"/>
      <c r="AL87" s="65"/>
      <c r="AM87" s="65"/>
      <c r="AN87" s="65"/>
      <c r="AO87" s="65"/>
    </row>
    <row r="88" spans="2:41">
      <c r="B88" s="106"/>
      <c r="C88" s="106"/>
      <c r="D88" s="106"/>
      <c r="E88" s="106"/>
      <c r="F88" s="106"/>
      <c r="G88" s="106"/>
      <c r="H88" s="106"/>
      <c r="I88" s="65"/>
      <c r="J88" s="65"/>
      <c r="K88" s="65"/>
      <c r="L88" s="65"/>
      <c r="M88" s="65"/>
      <c r="N88" s="65"/>
      <c r="O88" s="65"/>
      <c r="P88" s="65"/>
      <c r="Q88" s="65"/>
      <c r="R88" s="65"/>
      <c r="S88" s="65"/>
      <c r="T88" s="65"/>
      <c r="U88" s="65"/>
      <c r="V88" s="65"/>
      <c r="W88" s="65"/>
      <c r="X88" s="65"/>
      <c r="Y88" s="65"/>
      <c r="Z88" s="65"/>
      <c r="AA88" s="65"/>
      <c r="AB88" s="65"/>
      <c r="AC88" s="65"/>
      <c r="AD88" s="65"/>
      <c r="AE88" s="65"/>
      <c r="AF88" s="65"/>
      <c r="AG88" s="65"/>
      <c r="AH88" s="65"/>
      <c r="AI88" s="65"/>
      <c r="AJ88" s="65"/>
      <c r="AK88" s="65"/>
      <c r="AL88" s="65"/>
      <c r="AM88" s="65"/>
      <c r="AN88" s="65"/>
      <c r="AO88" s="65"/>
    </row>
    <row r="89" spans="2:41">
      <c r="B89" s="106"/>
      <c r="C89" s="106"/>
      <c r="D89" s="106"/>
      <c r="E89" s="106"/>
      <c r="F89" s="106"/>
      <c r="G89" s="106"/>
      <c r="H89" s="106"/>
      <c r="I89" s="65"/>
      <c r="J89" s="65"/>
      <c r="K89" s="65"/>
      <c r="L89" s="65"/>
      <c r="M89" s="65"/>
      <c r="N89" s="65"/>
      <c r="O89" s="65"/>
      <c r="P89" s="65"/>
      <c r="Q89" s="65"/>
      <c r="R89" s="65"/>
      <c r="S89" s="65"/>
      <c r="T89" s="65"/>
      <c r="U89" s="65"/>
      <c r="V89" s="65"/>
      <c r="W89" s="65"/>
      <c r="X89" s="65"/>
      <c r="Y89" s="65"/>
      <c r="Z89" s="65"/>
      <c r="AA89" s="65"/>
      <c r="AB89" s="65"/>
      <c r="AC89" s="65"/>
      <c r="AD89" s="65"/>
      <c r="AE89" s="65"/>
      <c r="AF89" s="65"/>
      <c r="AG89" s="65"/>
      <c r="AH89" s="65"/>
      <c r="AI89" s="65"/>
      <c r="AJ89" s="65"/>
      <c r="AK89" s="65"/>
      <c r="AL89" s="65"/>
      <c r="AM89" s="65"/>
      <c r="AN89" s="65"/>
      <c r="AO89" s="65"/>
    </row>
    <row r="90" spans="2:41">
      <c r="B90" s="106"/>
      <c r="C90" s="106"/>
      <c r="D90" s="106"/>
      <c r="E90" s="106"/>
      <c r="F90" s="106"/>
      <c r="G90" s="106"/>
      <c r="H90" s="106"/>
      <c r="I90" s="65"/>
      <c r="J90" s="65"/>
      <c r="K90" s="65"/>
      <c r="L90" s="65"/>
      <c r="M90" s="65"/>
      <c r="N90" s="65"/>
      <c r="O90" s="65"/>
      <c r="P90" s="65"/>
      <c r="Q90" s="65"/>
      <c r="R90" s="65"/>
      <c r="S90" s="65"/>
      <c r="T90" s="65"/>
      <c r="U90" s="65"/>
      <c r="V90" s="65"/>
      <c r="W90" s="65"/>
      <c r="X90" s="65"/>
      <c r="Y90" s="65"/>
      <c r="Z90" s="65"/>
      <c r="AA90" s="65"/>
      <c r="AB90" s="65"/>
      <c r="AC90" s="65"/>
      <c r="AD90" s="65"/>
      <c r="AE90" s="65"/>
      <c r="AF90" s="65"/>
      <c r="AG90" s="65"/>
      <c r="AH90" s="65"/>
      <c r="AI90" s="65"/>
      <c r="AJ90" s="65"/>
      <c r="AK90" s="65"/>
      <c r="AL90" s="65"/>
      <c r="AM90" s="65"/>
      <c r="AN90" s="65"/>
      <c r="AO90" s="65"/>
    </row>
    <row r="91" spans="2:41">
      <c r="B91" s="106"/>
      <c r="C91" s="106"/>
      <c r="D91" s="106"/>
      <c r="E91" s="106"/>
      <c r="F91" s="106"/>
      <c r="G91" s="106"/>
      <c r="H91" s="106"/>
      <c r="I91" s="65"/>
      <c r="J91" s="65"/>
      <c r="K91" s="65"/>
      <c r="L91" s="65"/>
      <c r="M91" s="65"/>
      <c r="N91" s="65"/>
      <c r="O91" s="65"/>
      <c r="P91" s="65"/>
      <c r="Q91" s="65"/>
      <c r="R91" s="65"/>
      <c r="S91" s="65"/>
      <c r="T91" s="65"/>
      <c r="U91" s="65"/>
      <c r="V91" s="65"/>
      <c r="W91" s="65"/>
      <c r="X91" s="65"/>
      <c r="Y91" s="65"/>
      <c r="Z91" s="65"/>
      <c r="AA91" s="65"/>
      <c r="AB91" s="65"/>
      <c r="AC91" s="65"/>
      <c r="AD91" s="65"/>
      <c r="AE91" s="65"/>
      <c r="AF91" s="65"/>
      <c r="AG91" s="65"/>
      <c r="AH91" s="65"/>
      <c r="AI91" s="65"/>
      <c r="AJ91" s="65"/>
      <c r="AK91" s="65"/>
      <c r="AL91" s="65"/>
      <c r="AM91" s="65"/>
      <c r="AN91" s="65"/>
      <c r="AO91" s="65"/>
    </row>
    <row r="92" spans="2:41">
      <c r="B92" s="106"/>
      <c r="C92" s="106"/>
      <c r="D92" s="106"/>
      <c r="E92" s="106"/>
      <c r="F92" s="106"/>
      <c r="G92" s="106"/>
      <c r="H92" s="106"/>
      <c r="I92" s="65"/>
      <c r="J92" s="65"/>
      <c r="K92" s="65"/>
      <c r="L92" s="65"/>
      <c r="M92" s="65"/>
      <c r="N92" s="65"/>
      <c r="O92" s="65"/>
      <c r="P92" s="65"/>
      <c r="Q92" s="65"/>
      <c r="R92" s="65"/>
      <c r="S92" s="65"/>
      <c r="T92" s="65"/>
      <c r="U92" s="65"/>
      <c r="V92" s="65"/>
      <c r="W92" s="65"/>
      <c r="X92" s="65"/>
      <c r="Y92" s="65"/>
      <c r="Z92" s="65"/>
      <c r="AA92" s="65"/>
      <c r="AB92" s="65"/>
      <c r="AC92" s="65"/>
      <c r="AD92" s="65"/>
      <c r="AE92" s="65"/>
      <c r="AF92" s="65"/>
      <c r="AG92" s="65"/>
      <c r="AH92" s="65"/>
      <c r="AI92" s="65"/>
      <c r="AJ92" s="65"/>
      <c r="AK92" s="65"/>
      <c r="AL92" s="65"/>
      <c r="AM92" s="65"/>
      <c r="AN92" s="65"/>
      <c r="AO92" s="65"/>
    </row>
    <row r="93" spans="2:41">
      <c r="B93" s="106"/>
      <c r="C93" s="106"/>
      <c r="D93" s="106"/>
      <c r="E93" s="106"/>
      <c r="F93" s="106"/>
      <c r="G93" s="106"/>
      <c r="H93" s="106"/>
      <c r="I93" s="65"/>
      <c r="J93" s="65"/>
      <c r="K93" s="65"/>
      <c r="L93" s="65"/>
      <c r="M93" s="65"/>
      <c r="N93" s="65"/>
      <c r="O93" s="65"/>
      <c r="P93" s="65"/>
      <c r="Q93" s="65"/>
      <c r="R93" s="65"/>
      <c r="S93" s="65"/>
      <c r="T93" s="65"/>
      <c r="U93" s="65"/>
      <c r="V93" s="65"/>
      <c r="W93" s="65"/>
      <c r="X93" s="65"/>
      <c r="Y93" s="65"/>
      <c r="Z93" s="65"/>
      <c r="AA93" s="65"/>
      <c r="AB93" s="65"/>
      <c r="AC93" s="65"/>
      <c r="AD93" s="65"/>
      <c r="AE93" s="65"/>
      <c r="AF93" s="65"/>
      <c r="AG93" s="65"/>
      <c r="AH93" s="65"/>
      <c r="AI93" s="65"/>
      <c r="AJ93" s="65"/>
      <c r="AK93" s="65"/>
      <c r="AL93" s="65"/>
      <c r="AM93" s="65"/>
      <c r="AN93" s="65"/>
      <c r="AO93" s="65"/>
    </row>
    <row r="94" spans="2:41">
      <c r="B94" s="106"/>
      <c r="C94" s="106"/>
      <c r="D94" s="106"/>
      <c r="E94" s="106"/>
      <c r="F94" s="106"/>
      <c r="G94" s="106"/>
      <c r="H94" s="106"/>
      <c r="I94" s="65"/>
      <c r="J94" s="65"/>
      <c r="K94" s="65"/>
      <c r="L94" s="65"/>
      <c r="M94" s="65"/>
      <c r="N94" s="65"/>
      <c r="O94" s="65"/>
      <c r="P94" s="65"/>
      <c r="Q94" s="65"/>
      <c r="R94" s="65"/>
      <c r="S94" s="65"/>
      <c r="T94" s="65"/>
      <c r="U94" s="65"/>
      <c r="V94" s="65"/>
      <c r="W94" s="65"/>
      <c r="X94" s="65"/>
      <c r="Y94" s="65"/>
      <c r="Z94" s="65"/>
      <c r="AA94" s="65"/>
      <c r="AB94" s="65"/>
      <c r="AC94" s="65"/>
      <c r="AD94" s="65"/>
      <c r="AE94" s="65"/>
      <c r="AF94" s="65"/>
      <c r="AG94" s="65"/>
      <c r="AH94" s="65"/>
      <c r="AI94" s="65"/>
      <c r="AJ94" s="65"/>
      <c r="AK94" s="65"/>
      <c r="AL94" s="65"/>
      <c r="AM94" s="65"/>
      <c r="AN94" s="65"/>
      <c r="AO94" s="65"/>
    </row>
    <row r="95" spans="2:41">
      <c r="B95" s="106"/>
      <c r="C95" s="106"/>
      <c r="D95" s="106"/>
      <c r="E95" s="106"/>
      <c r="F95" s="106"/>
      <c r="G95" s="106"/>
      <c r="H95" s="106"/>
      <c r="I95" s="65"/>
      <c r="J95" s="65"/>
      <c r="K95" s="65"/>
      <c r="L95" s="65"/>
      <c r="M95" s="65"/>
      <c r="N95" s="65"/>
      <c r="O95" s="65"/>
      <c r="P95" s="65"/>
      <c r="Q95" s="65"/>
      <c r="R95" s="65"/>
      <c r="S95" s="65"/>
      <c r="T95" s="65"/>
      <c r="U95" s="65"/>
      <c r="V95" s="65"/>
      <c r="W95" s="65"/>
      <c r="X95" s="65"/>
      <c r="Y95" s="65"/>
      <c r="Z95" s="65"/>
      <c r="AA95" s="65"/>
      <c r="AB95" s="65"/>
      <c r="AC95" s="65"/>
      <c r="AD95" s="65"/>
      <c r="AE95" s="65"/>
      <c r="AF95" s="65"/>
      <c r="AG95" s="65"/>
      <c r="AH95" s="65"/>
      <c r="AI95" s="65"/>
      <c r="AJ95" s="65"/>
      <c r="AK95" s="65"/>
      <c r="AL95" s="65"/>
      <c r="AM95" s="65"/>
      <c r="AN95" s="65"/>
      <c r="AO95" s="65"/>
    </row>
    <row r="96" spans="2:41">
      <c r="B96" s="65"/>
      <c r="C96" s="65"/>
      <c r="D96" s="65"/>
      <c r="E96" s="65"/>
      <c r="F96" s="65"/>
      <c r="G96" s="65"/>
      <c r="H96" s="65"/>
      <c r="I96" s="65"/>
      <c r="J96" s="65"/>
      <c r="K96" s="65"/>
      <c r="L96" s="65"/>
      <c r="M96" s="65"/>
      <c r="N96" s="65"/>
      <c r="O96" s="65"/>
      <c r="P96" s="65"/>
      <c r="Q96" s="65"/>
      <c r="R96" s="65"/>
      <c r="S96" s="65"/>
      <c r="T96" s="65"/>
      <c r="U96" s="65"/>
      <c r="V96" s="65"/>
      <c r="W96" s="65"/>
      <c r="X96" s="65"/>
      <c r="Y96" s="65"/>
      <c r="Z96" s="65"/>
      <c r="AA96" s="65"/>
      <c r="AB96" s="65"/>
      <c r="AC96" s="65"/>
      <c r="AD96" s="65"/>
      <c r="AE96" s="65"/>
      <c r="AF96" s="65"/>
      <c r="AG96" s="65"/>
      <c r="AH96" s="65"/>
      <c r="AI96" s="65"/>
      <c r="AJ96" s="65"/>
      <c r="AK96" s="65"/>
      <c r="AL96" s="65"/>
      <c r="AM96" s="65"/>
      <c r="AN96" s="65"/>
      <c r="AO96" s="65"/>
    </row>
    <row r="97" spans="2:41">
      <c r="B97" s="65"/>
      <c r="C97" s="65"/>
      <c r="D97" s="65"/>
      <c r="E97" s="65"/>
      <c r="F97" s="65"/>
      <c r="G97" s="65"/>
      <c r="H97" s="65"/>
      <c r="I97" s="65"/>
      <c r="J97" s="65"/>
      <c r="K97" s="65"/>
      <c r="L97" s="65"/>
      <c r="M97" s="65"/>
      <c r="N97" s="65"/>
      <c r="O97" s="65"/>
      <c r="P97" s="65"/>
      <c r="Q97" s="65"/>
      <c r="R97" s="65"/>
      <c r="S97" s="65"/>
      <c r="T97" s="65"/>
      <c r="U97" s="65"/>
      <c r="V97" s="65"/>
      <c r="W97" s="65"/>
      <c r="X97" s="65"/>
      <c r="Y97" s="65"/>
      <c r="Z97" s="65"/>
      <c r="AA97" s="65"/>
      <c r="AB97" s="65"/>
      <c r="AC97" s="65"/>
      <c r="AD97" s="65"/>
      <c r="AE97" s="65"/>
      <c r="AF97" s="65"/>
      <c r="AG97" s="65"/>
      <c r="AH97" s="65"/>
      <c r="AI97" s="65"/>
      <c r="AJ97" s="65"/>
      <c r="AK97" s="65"/>
      <c r="AL97" s="65"/>
      <c r="AM97" s="65"/>
      <c r="AN97" s="65"/>
      <c r="AO97" s="65"/>
    </row>
    <row r="98" spans="2:41">
      <c r="B98" s="65"/>
      <c r="C98" s="65"/>
      <c r="D98" s="65"/>
      <c r="E98" s="65"/>
      <c r="F98" s="65"/>
      <c r="G98" s="65"/>
      <c r="H98" s="65"/>
      <c r="I98" s="65"/>
      <c r="J98" s="65"/>
      <c r="K98" s="65"/>
      <c r="L98" s="65"/>
      <c r="M98" s="65"/>
      <c r="N98" s="65"/>
      <c r="O98" s="65"/>
      <c r="P98" s="65"/>
      <c r="Q98" s="65"/>
      <c r="R98" s="65"/>
      <c r="S98" s="65"/>
      <c r="T98" s="65"/>
      <c r="U98" s="65"/>
      <c r="V98" s="65"/>
      <c r="W98" s="65"/>
      <c r="X98" s="65"/>
      <c r="Y98" s="65"/>
      <c r="Z98" s="65"/>
      <c r="AA98" s="65"/>
      <c r="AB98" s="65"/>
      <c r="AC98" s="65"/>
      <c r="AD98" s="65"/>
      <c r="AE98" s="65"/>
      <c r="AF98" s="65"/>
      <c r="AG98" s="65"/>
      <c r="AH98" s="65"/>
      <c r="AI98" s="65"/>
      <c r="AJ98" s="65"/>
      <c r="AK98" s="65"/>
      <c r="AL98" s="65"/>
      <c r="AM98" s="65"/>
      <c r="AN98" s="65"/>
      <c r="AO98" s="65"/>
    </row>
    <row r="99" spans="2:41">
      <c r="B99" s="65"/>
      <c r="C99" s="65"/>
      <c r="D99" s="65"/>
      <c r="E99" s="65"/>
      <c r="F99" s="65"/>
      <c r="G99" s="65"/>
      <c r="H99" s="65"/>
      <c r="I99" s="65"/>
      <c r="J99" s="65"/>
      <c r="K99" s="65"/>
      <c r="L99" s="65"/>
      <c r="M99" s="65"/>
      <c r="N99" s="65"/>
      <c r="O99" s="65"/>
      <c r="P99" s="65"/>
      <c r="Q99" s="65"/>
      <c r="R99" s="65"/>
      <c r="S99" s="65"/>
      <c r="T99" s="65"/>
      <c r="U99" s="65"/>
      <c r="V99" s="65"/>
      <c r="W99" s="65"/>
      <c r="X99" s="65"/>
      <c r="Y99" s="65"/>
      <c r="Z99" s="65"/>
      <c r="AA99" s="65"/>
      <c r="AB99" s="65"/>
      <c r="AC99" s="65"/>
      <c r="AD99" s="65"/>
      <c r="AE99" s="65"/>
      <c r="AF99" s="65"/>
      <c r="AG99" s="65"/>
      <c r="AH99" s="65"/>
      <c r="AI99" s="65"/>
      <c r="AJ99" s="65"/>
      <c r="AK99" s="65"/>
      <c r="AL99" s="65"/>
      <c r="AM99" s="65"/>
      <c r="AN99" s="65"/>
      <c r="AO99" s="65"/>
    </row>
    <row r="100" spans="2:41">
      <c r="B100" s="65"/>
      <c r="C100" s="65"/>
      <c r="D100" s="65"/>
      <c r="E100" s="65"/>
      <c r="F100" s="65"/>
      <c r="G100" s="65"/>
      <c r="H100" s="65"/>
      <c r="I100" s="65"/>
      <c r="J100" s="65"/>
      <c r="K100" s="65"/>
      <c r="L100" s="65"/>
      <c r="M100" s="65"/>
      <c r="N100" s="65"/>
      <c r="O100" s="65"/>
      <c r="P100" s="65"/>
      <c r="Q100" s="65"/>
      <c r="R100" s="65"/>
      <c r="S100" s="65"/>
      <c r="T100" s="65"/>
      <c r="U100" s="65"/>
      <c r="V100" s="65"/>
      <c r="W100" s="65"/>
      <c r="X100" s="65"/>
      <c r="Y100" s="65"/>
      <c r="Z100" s="65"/>
      <c r="AA100" s="65"/>
      <c r="AB100" s="65"/>
      <c r="AC100" s="65"/>
      <c r="AD100" s="65"/>
      <c r="AE100" s="65"/>
      <c r="AF100" s="65"/>
      <c r="AG100" s="65"/>
      <c r="AH100" s="65"/>
      <c r="AI100" s="65"/>
      <c r="AJ100" s="65"/>
      <c r="AK100" s="65"/>
      <c r="AL100" s="65"/>
      <c r="AM100" s="65"/>
      <c r="AN100" s="65"/>
      <c r="AO100" s="65"/>
    </row>
    <row r="101" spans="2:41">
      <c r="B101" s="65"/>
      <c r="C101" s="65"/>
      <c r="D101" s="65"/>
      <c r="E101" s="65"/>
      <c r="F101" s="65"/>
      <c r="G101" s="65"/>
      <c r="H101" s="65"/>
      <c r="I101" s="65"/>
      <c r="J101" s="65"/>
      <c r="K101" s="65"/>
      <c r="L101" s="65"/>
      <c r="M101" s="65"/>
      <c r="N101" s="65"/>
      <c r="O101" s="65"/>
      <c r="P101" s="65"/>
      <c r="Q101" s="65"/>
      <c r="R101" s="65"/>
      <c r="S101" s="65"/>
      <c r="T101" s="65"/>
      <c r="U101" s="65"/>
      <c r="V101" s="65"/>
      <c r="W101" s="65"/>
      <c r="X101" s="65"/>
      <c r="Y101" s="65"/>
      <c r="Z101" s="65"/>
      <c r="AA101" s="65"/>
      <c r="AB101" s="65"/>
      <c r="AC101" s="65"/>
      <c r="AD101" s="65"/>
      <c r="AE101" s="65"/>
      <c r="AF101" s="65"/>
      <c r="AG101" s="65"/>
      <c r="AH101" s="65"/>
      <c r="AI101" s="65"/>
      <c r="AJ101" s="65"/>
      <c r="AK101" s="65"/>
      <c r="AL101" s="65"/>
      <c r="AM101" s="65"/>
      <c r="AN101" s="65"/>
      <c r="AO101" s="65"/>
    </row>
    <row r="102" spans="2:41">
      <c r="B102" s="65"/>
      <c r="C102" s="65"/>
      <c r="D102" s="65"/>
      <c r="E102" s="65"/>
      <c r="F102" s="65"/>
      <c r="G102" s="65"/>
      <c r="H102" s="65"/>
      <c r="I102" s="65"/>
      <c r="J102" s="65"/>
      <c r="K102" s="65"/>
      <c r="L102" s="65"/>
      <c r="M102" s="65"/>
      <c r="N102" s="65"/>
      <c r="O102" s="65"/>
      <c r="P102" s="65"/>
      <c r="Q102" s="65"/>
      <c r="R102" s="65"/>
      <c r="S102" s="65"/>
      <c r="T102" s="65"/>
      <c r="U102" s="65"/>
      <c r="V102" s="65"/>
      <c r="W102" s="65"/>
      <c r="X102" s="65"/>
      <c r="Y102" s="65"/>
      <c r="Z102" s="65"/>
      <c r="AA102" s="65"/>
      <c r="AB102" s="65"/>
      <c r="AC102" s="65"/>
      <c r="AD102" s="65"/>
      <c r="AE102" s="65"/>
      <c r="AF102" s="65"/>
      <c r="AG102" s="65"/>
      <c r="AH102" s="65"/>
      <c r="AI102" s="65"/>
      <c r="AJ102" s="65"/>
      <c r="AK102" s="65"/>
      <c r="AL102" s="65"/>
      <c r="AM102" s="65"/>
      <c r="AN102" s="65"/>
      <c r="AO102" s="65"/>
    </row>
    <row r="103" spans="2:41">
      <c r="B103" s="65"/>
      <c r="C103" s="65"/>
      <c r="D103" s="65"/>
      <c r="E103" s="65"/>
      <c r="F103" s="65"/>
      <c r="G103" s="65"/>
      <c r="H103" s="65"/>
      <c r="I103" s="65"/>
      <c r="J103" s="65"/>
      <c r="K103" s="65"/>
      <c r="L103" s="65"/>
      <c r="M103" s="65"/>
      <c r="N103" s="65"/>
      <c r="O103" s="65"/>
      <c r="P103" s="65"/>
      <c r="Q103" s="65"/>
      <c r="R103" s="65"/>
      <c r="S103" s="65"/>
      <c r="T103" s="65"/>
      <c r="U103" s="65"/>
      <c r="V103" s="65"/>
      <c r="W103" s="65"/>
      <c r="X103" s="65"/>
      <c r="Y103" s="65"/>
      <c r="Z103" s="65"/>
      <c r="AA103" s="65"/>
      <c r="AB103" s="65"/>
      <c r="AC103" s="65"/>
      <c r="AD103" s="65"/>
      <c r="AE103" s="65"/>
      <c r="AF103" s="65"/>
      <c r="AG103" s="65"/>
      <c r="AH103" s="65"/>
      <c r="AI103" s="65"/>
      <c r="AJ103" s="65"/>
      <c r="AK103" s="65"/>
      <c r="AL103" s="65"/>
      <c r="AM103" s="65"/>
      <c r="AN103" s="65"/>
      <c r="AO103" s="65"/>
    </row>
    <row r="104" spans="2:41">
      <c r="B104" s="65"/>
      <c r="C104" s="65"/>
      <c r="D104" s="65"/>
      <c r="E104" s="65"/>
      <c r="F104" s="65"/>
      <c r="G104" s="65"/>
      <c r="H104" s="65"/>
      <c r="I104" s="65"/>
      <c r="J104" s="65"/>
      <c r="K104" s="65"/>
      <c r="L104" s="65"/>
      <c r="M104" s="65"/>
      <c r="N104" s="65"/>
      <c r="O104" s="65"/>
      <c r="P104" s="65"/>
      <c r="Q104" s="65"/>
      <c r="R104" s="65"/>
      <c r="S104" s="65"/>
      <c r="T104" s="65"/>
      <c r="U104" s="65"/>
      <c r="V104" s="65"/>
      <c r="W104" s="65"/>
      <c r="X104" s="65"/>
      <c r="Y104" s="65"/>
      <c r="Z104" s="65"/>
      <c r="AA104" s="65"/>
      <c r="AB104" s="65"/>
      <c r="AC104" s="65"/>
      <c r="AD104" s="65"/>
      <c r="AE104" s="65"/>
      <c r="AF104" s="65"/>
      <c r="AG104" s="65"/>
      <c r="AH104" s="65"/>
      <c r="AI104" s="65"/>
      <c r="AJ104" s="65"/>
      <c r="AK104" s="65"/>
      <c r="AL104" s="65"/>
      <c r="AM104" s="65"/>
      <c r="AN104" s="65"/>
      <c r="AO104" s="65"/>
    </row>
    <row r="105" spans="2:41">
      <c r="B105" s="65"/>
      <c r="C105" s="65"/>
      <c r="D105" s="65"/>
      <c r="E105" s="65"/>
      <c r="F105" s="65"/>
      <c r="G105" s="65"/>
      <c r="H105" s="65"/>
      <c r="I105" s="65"/>
      <c r="J105" s="65"/>
      <c r="K105" s="65"/>
      <c r="L105" s="65"/>
      <c r="M105" s="65"/>
      <c r="N105" s="65"/>
      <c r="O105" s="65"/>
      <c r="P105" s="65"/>
      <c r="Q105" s="65"/>
      <c r="R105" s="65"/>
      <c r="S105" s="65"/>
      <c r="T105" s="65"/>
      <c r="U105" s="65"/>
      <c r="V105" s="65"/>
      <c r="W105" s="65"/>
      <c r="X105" s="65"/>
      <c r="Y105" s="65"/>
      <c r="Z105" s="65"/>
      <c r="AA105" s="65"/>
      <c r="AB105" s="65"/>
      <c r="AC105" s="65"/>
      <c r="AD105" s="65"/>
      <c r="AE105" s="65"/>
      <c r="AF105" s="65"/>
      <c r="AG105" s="65"/>
      <c r="AH105" s="65"/>
      <c r="AI105" s="65"/>
      <c r="AJ105" s="65"/>
      <c r="AK105" s="65"/>
      <c r="AL105" s="65"/>
      <c r="AM105" s="65"/>
      <c r="AN105" s="65"/>
      <c r="AO105" s="65"/>
    </row>
    <row r="106" spans="2:41">
      <c r="B106" s="65"/>
      <c r="C106" s="65"/>
      <c r="D106" s="65"/>
      <c r="E106" s="65"/>
      <c r="F106" s="65"/>
      <c r="G106" s="65"/>
      <c r="H106" s="65"/>
      <c r="I106" s="65"/>
      <c r="J106" s="65"/>
      <c r="K106" s="65"/>
      <c r="L106" s="65"/>
      <c r="M106" s="65"/>
      <c r="N106" s="65"/>
      <c r="O106" s="65"/>
      <c r="P106" s="65"/>
      <c r="Q106" s="65"/>
      <c r="R106" s="65"/>
      <c r="S106" s="65"/>
      <c r="T106" s="65"/>
      <c r="U106" s="65"/>
      <c r="V106" s="65"/>
      <c r="W106" s="65"/>
      <c r="X106" s="65"/>
      <c r="Y106" s="65"/>
      <c r="Z106" s="65"/>
      <c r="AA106" s="65"/>
      <c r="AB106" s="65"/>
      <c r="AC106" s="65"/>
      <c r="AD106" s="65"/>
      <c r="AE106" s="65"/>
      <c r="AF106" s="65"/>
      <c r="AG106" s="65"/>
      <c r="AH106" s="65"/>
      <c r="AI106" s="65"/>
      <c r="AJ106" s="65"/>
      <c r="AK106" s="65"/>
      <c r="AL106" s="65"/>
      <c r="AM106" s="65"/>
      <c r="AN106" s="65"/>
      <c r="AO106" s="65"/>
    </row>
    <row r="107" spans="2:41">
      <c r="B107" s="65"/>
      <c r="C107" s="65"/>
      <c r="D107" s="65"/>
      <c r="E107" s="65"/>
      <c r="F107" s="65"/>
      <c r="G107" s="65"/>
      <c r="H107" s="65"/>
      <c r="I107" s="65"/>
      <c r="J107" s="65"/>
      <c r="K107" s="65"/>
      <c r="L107" s="65"/>
      <c r="M107" s="65"/>
      <c r="N107" s="65"/>
      <c r="O107" s="65"/>
      <c r="P107" s="65"/>
      <c r="Q107" s="65"/>
      <c r="R107" s="65"/>
      <c r="S107" s="65"/>
      <c r="T107" s="65"/>
      <c r="U107" s="65"/>
      <c r="V107" s="65"/>
      <c r="W107" s="65"/>
      <c r="X107" s="65"/>
      <c r="Y107" s="65"/>
      <c r="Z107" s="65"/>
      <c r="AA107" s="65"/>
      <c r="AB107" s="65"/>
      <c r="AC107" s="65"/>
      <c r="AD107" s="65"/>
      <c r="AE107" s="65"/>
      <c r="AF107" s="65"/>
      <c r="AG107" s="65"/>
      <c r="AH107" s="65"/>
      <c r="AI107" s="65"/>
      <c r="AJ107" s="65"/>
      <c r="AK107" s="65"/>
      <c r="AL107" s="65"/>
      <c r="AM107" s="65"/>
      <c r="AN107" s="65"/>
      <c r="AO107" s="65"/>
    </row>
    <row r="108" spans="2:41">
      <c r="B108" s="65"/>
      <c r="C108" s="65"/>
      <c r="D108" s="65"/>
      <c r="E108" s="65"/>
      <c r="F108" s="65"/>
      <c r="G108" s="65"/>
      <c r="H108" s="65"/>
      <c r="I108" s="65"/>
      <c r="J108" s="65"/>
      <c r="K108" s="65"/>
      <c r="L108" s="65"/>
      <c r="M108" s="65"/>
      <c r="N108" s="65"/>
      <c r="O108" s="65"/>
      <c r="P108" s="65"/>
      <c r="Q108" s="65"/>
      <c r="R108" s="65"/>
      <c r="S108" s="65"/>
      <c r="T108" s="65"/>
      <c r="U108" s="65"/>
      <c r="V108" s="65"/>
      <c r="W108" s="65"/>
      <c r="X108" s="65"/>
      <c r="Y108" s="65"/>
      <c r="Z108" s="65"/>
      <c r="AA108" s="65"/>
      <c r="AB108" s="65"/>
      <c r="AC108" s="65"/>
      <c r="AD108" s="65"/>
      <c r="AE108" s="65"/>
      <c r="AF108" s="65"/>
      <c r="AG108" s="65"/>
      <c r="AH108" s="65"/>
      <c r="AI108" s="65"/>
      <c r="AJ108" s="65"/>
      <c r="AK108" s="65"/>
      <c r="AL108" s="65"/>
      <c r="AM108" s="65"/>
      <c r="AN108" s="65"/>
      <c r="AO108" s="65"/>
    </row>
    <row r="109" spans="2:41">
      <c r="B109" s="65"/>
      <c r="C109" s="65"/>
      <c r="D109" s="65"/>
      <c r="E109" s="65"/>
      <c r="F109" s="65"/>
      <c r="G109" s="65"/>
      <c r="H109" s="65"/>
      <c r="I109" s="65"/>
      <c r="J109" s="65"/>
      <c r="K109" s="65"/>
      <c r="L109" s="65"/>
      <c r="M109" s="65"/>
      <c r="N109" s="65"/>
      <c r="O109" s="65"/>
      <c r="P109" s="65"/>
      <c r="Q109" s="65"/>
      <c r="R109" s="65"/>
      <c r="S109" s="65"/>
      <c r="T109" s="65"/>
      <c r="U109" s="65"/>
      <c r="V109" s="65"/>
      <c r="W109" s="65"/>
      <c r="X109" s="65"/>
      <c r="Y109" s="65"/>
      <c r="Z109" s="65"/>
      <c r="AA109" s="65"/>
      <c r="AB109" s="65"/>
      <c r="AC109" s="65"/>
      <c r="AD109" s="65"/>
      <c r="AE109" s="65"/>
      <c r="AF109" s="65"/>
      <c r="AG109" s="65"/>
      <c r="AH109" s="65"/>
      <c r="AI109" s="65"/>
      <c r="AJ109" s="65"/>
      <c r="AK109" s="65"/>
      <c r="AL109" s="65"/>
      <c r="AM109" s="65"/>
      <c r="AN109" s="65"/>
      <c r="AO109" s="65"/>
    </row>
    <row r="110" spans="2:41">
      <c r="B110" s="65"/>
      <c r="C110" s="65"/>
      <c r="D110" s="65"/>
      <c r="E110" s="65"/>
      <c r="F110" s="65"/>
      <c r="G110" s="65"/>
      <c r="H110" s="65"/>
      <c r="I110" s="65"/>
      <c r="J110" s="65"/>
      <c r="K110" s="65"/>
      <c r="L110" s="65"/>
      <c r="M110" s="65"/>
      <c r="N110" s="65"/>
      <c r="O110" s="65"/>
      <c r="P110" s="65"/>
      <c r="Q110" s="65"/>
      <c r="R110" s="65"/>
      <c r="S110" s="65"/>
      <c r="T110" s="65"/>
      <c r="U110" s="65"/>
      <c r="V110" s="65"/>
      <c r="W110" s="65"/>
      <c r="X110" s="65"/>
      <c r="Y110" s="65"/>
      <c r="Z110" s="65"/>
      <c r="AA110" s="65"/>
      <c r="AB110" s="65"/>
      <c r="AC110" s="65"/>
      <c r="AD110" s="65"/>
      <c r="AE110" s="65"/>
      <c r="AF110" s="65"/>
      <c r="AG110" s="65"/>
      <c r="AH110" s="65"/>
      <c r="AI110" s="65"/>
      <c r="AJ110" s="65"/>
      <c r="AK110" s="65"/>
      <c r="AL110" s="65"/>
      <c r="AM110" s="65"/>
      <c r="AN110" s="65"/>
      <c r="AO110" s="65"/>
    </row>
    <row r="111" spans="2:41">
      <c r="B111" s="65"/>
      <c r="C111" s="65"/>
      <c r="D111" s="65"/>
      <c r="E111" s="65"/>
      <c r="F111" s="65"/>
      <c r="G111" s="65"/>
      <c r="H111" s="65"/>
      <c r="I111" s="65"/>
      <c r="J111" s="65"/>
      <c r="K111" s="65"/>
      <c r="L111" s="65"/>
      <c r="M111" s="65"/>
      <c r="N111" s="65"/>
      <c r="O111" s="65"/>
      <c r="P111" s="65"/>
      <c r="Q111" s="65"/>
      <c r="R111" s="65"/>
      <c r="S111" s="65"/>
      <c r="T111" s="65"/>
      <c r="U111" s="65"/>
      <c r="V111" s="65"/>
      <c r="W111" s="65"/>
      <c r="X111" s="65"/>
      <c r="Y111" s="65"/>
      <c r="Z111" s="65"/>
      <c r="AA111" s="65"/>
      <c r="AB111" s="65"/>
      <c r="AC111" s="65"/>
      <c r="AD111" s="65"/>
      <c r="AE111" s="65"/>
      <c r="AF111" s="65"/>
      <c r="AG111" s="65"/>
      <c r="AH111" s="65"/>
      <c r="AI111" s="65"/>
      <c r="AJ111" s="65"/>
      <c r="AK111" s="65"/>
      <c r="AL111" s="65"/>
      <c r="AM111" s="65"/>
      <c r="AN111" s="65"/>
      <c r="AO111" s="65"/>
    </row>
    <row r="112" spans="2:41">
      <c r="B112" s="65"/>
      <c r="C112" s="65"/>
      <c r="D112" s="65"/>
      <c r="E112" s="65"/>
      <c r="F112" s="65"/>
      <c r="G112" s="65"/>
      <c r="H112" s="65"/>
      <c r="I112" s="65"/>
      <c r="J112" s="65"/>
      <c r="K112" s="65"/>
      <c r="L112" s="65"/>
      <c r="M112" s="65"/>
      <c r="N112" s="65"/>
      <c r="O112" s="65"/>
      <c r="P112" s="65"/>
      <c r="Q112" s="65"/>
      <c r="R112" s="65"/>
      <c r="S112" s="65"/>
      <c r="T112" s="65"/>
      <c r="U112" s="65"/>
      <c r="V112" s="65"/>
      <c r="W112" s="65"/>
      <c r="X112" s="65"/>
      <c r="Y112" s="65"/>
      <c r="Z112" s="65"/>
      <c r="AA112" s="65"/>
      <c r="AB112" s="68"/>
      <c r="AC112" s="65"/>
      <c r="AD112" s="65"/>
      <c r="AE112" s="68"/>
      <c r="AF112" s="65"/>
      <c r="AG112" s="65"/>
      <c r="AH112" s="65"/>
      <c r="AI112" s="68"/>
      <c r="AJ112" s="65"/>
      <c r="AK112" s="65"/>
      <c r="AL112" s="65"/>
      <c r="AM112" s="65"/>
      <c r="AN112" s="65"/>
      <c r="AO112" s="65"/>
    </row>
    <row r="113" spans="2:41">
      <c r="B113" s="65"/>
      <c r="C113" s="65"/>
      <c r="D113" s="65"/>
      <c r="E113" s="65"/>
      <c r="F113" s="65"/>
      <c r="G113" s="65"/>
      <c r="H113" s="65"/>
      <c r="I113" s="65"/>
      <c r="J113" s="65"/>
      <c r="K113" s="65"/>
      <c r="L113" s="65"/>
      <c r="M113" s="65"/>
      <c r="N113" s="65"/>
      <c r="O113" s="65"/>
      <c r="P113" s="65"/>
      <c r="Q113" s="65"/>
      <c r="R113" s="65"/>
      <c r="S113" s="65"/>
      <c r="T113" s="65"/>
      <c r="U113" s="65"/>
      <c r="V113" s="65"/>
      <c r="W113" s="65"/>
      <c r="X113" s="65"/>
      <c r="Y113" s="65"/>
      <c r="Z113" s="65"/>
      <c r="AA113" s="65"/>
      <c r="AB113" s="68"/>
      <c r="AC113" s="65"/>
      <c r="AD113" s="65"/>
      <c r="AE113" s="65"/>
      <c r="AF113" s="65"/>
      <c r="AG113" s="65"/>
      <c r="AH113" s="65"/>
      <c r="AI113" s="68"/>
      <c r="AJ113" s="65"/>
      <c r="AK113" s="65"/>
      <c r="AL113" s="65"/>
      <c r="AM113" s="65"/>
      <c r="AN113" s="65"/>
      <c r="AO113" s="65"/>
    </row>
    <row r="114" spans="2:41">
      <c r="B114" s="65"/>
      <c r="C114" s="65"/>
      <c r="D114" s="65"/>
      <c r="E114" s="65"/>
      <c r="F114" s="65"/>
      <c r="G114" s="65"/>
      <c r="H114" s="65"/>
      <c r="I114" s="65"/>
      <c r="J114" s="65"/>
      <c r="K114" s="65"/>
      <c r="L114" s="65"/>
      <c r="M114" s="65"/>
      <c r="N114" s="65"/>
      <c r="O114" s="65"/>
      <c r="P114" s="65"/>
      <c r="Q114" s="65"/>
      <c r="R114" s="65"/>
      <c r="S114" s="65"/>
      <c r="T114" s="65"/>
      <c r="U114" s="65"/>
      <c r="V114" s="65"/>
      <c r="W114" s="65"/>
      <c r="X114" s="65"/>
      <c r="Y114" s="65"/>
      <c r="Z114" s="65"/>
      <c r="AA114" s="65"/>
      <c r="AB114" s="65"/>
      <c r="AC114" s="65"/>
      <c r="AD114" s="65"/>
      <c r="AE114" s="65"/>
      <c r="AF114" s="68"/>
      <c r="AG114" s="65"/>
      <c r="AH114" s="72"/>
      <c r="AI114" s="65"/>
      <c r="AJ114" s="65"/>
      <c r="AK114" s="65"/>
      <c r="AL114" s="65"/>
      <c r="AM114" s="65"/>
      <c r="AN114" s="65"/>
      <c r="AO114" s="65"/>
    </row>
    <row r="115" spans="2:41">
      <c r="B115" s="65"/>
      <c r="C115" s="65"/>
      <c r="D115" s="65"/>
      <c r="E115" s="65"/>
      <c r="F115" s="65"/>
      <c r="G115" s="65"/>
      <c r="H115" s="65"/>
      <c r="I115" s="65"/>
      <c r="J115" s="65"/>
      <c r="K115" s="65"/>
      <c r="L115" s="65"/>
      <c r="M115" s="65"/>
      <c r="N115" s="65"/>
      <c r="O115" s="65"/>
      <c r="P115" s="65"/>
      <c r="Q115" s="65"/>
      <c r="R115" s="65"/>
      <c r="S115" s="65"/>
      <c r="T115" s="65"/>
      <c r="U115" s="65"/>
      <c r="V115" s="65"/>
      <c r="W115" s="65"/>
      <c r="X115" s="65"/>
      <c r="Y115" s="65"/>
      <c r="Z115" s="65"/>
      <c r="AA115" s="65"/>
      <c r="AB115" s="65"/>
      <c r="AC115" s="65"/>
      <c r="AD115" s="65"/>
      <c r="AE115" s="65"/>
      <c r="AF115" s="65"/>
      <c r="AG115" s="65"/>
      <c r="AH115" s="65"/>
      <c r="AI115" s="65"/>
      <c r="AJ115" s="65"/>
      <c r="AK115" s="65"/>
      <c r="AL115" s="65"/>
      <c r="AM115" s="65"/>
      <c r="AN115" s="65"/>
      <c r="AO115" s="65"/>
    </row>
    <row r="116" spans="2:41">
      <c r="B116" s="65"/>
      <c r="C116" s="65"/>
      <c r="D116" s="65"/>
      <c r="E116" s="65"/>
      <c r="F116" s="65"/>
      <c r="G116" s="65"/>
      <c r="H116" s="65"/>
      <c r="I116" s="65"/>
      <c r="J116" s="65"/>
      <c r="K116" s="65"/>
      <c r="L116" s="65"/>
      <c r="M116" s="65"/>
      <c r="N116" s="65"/>
      <c r="O116" s="65"/>
      <c r="P116" s="65"/>
      <c r="Q116" s="65"/>
      <c r="R116" s="65"/>
      <c r="S116" s="65"/>
      <c r="T116" s="65"/>
      <c r="U116" s="65"/>
      <c r="V116" s="65"/>
      <c r="W116" s="65"/>
      <c r="X116" s="65"/>
      <c r="Y116" s="65"/>
      <c r="Z116" s="65"/>
      <c r="AA116" s="65"/>
      <c r="AB116" s="68"/>
      <c r="AC116" s="65"/>
      <c r="AD116" s="65"/>
      <c r="AE116" s="65"/>
      <c r="AF116" s="65"/>
      <c r="AG116" s="65"/>
      <c r="AH116" s="65"/>
      <c r="AI116" s="65"/>
      <c r="AJ116" s="65"/>
      <c r="AK116" s="65"/>
      <c r="AL116" s="65"/>
      <c r="AM116" s="65"/>
      <c r="AN116" s="65"/>
      <c r="AO116" s="65"/>
    </row>
    <row r="117" spans="2:41">
      <c r="B117" s="65"/>
      <c r="C117" s="65"/>
      <c r="D117" s="65"/>
      <c r="E117" s="65"/>
      <c r="F117" s="65"/>
      <c r="G117" s="65"/>
      <c r="H117" s="65"/>
      <c r="I117" s="65"/>
      <c r="J117" s="65"/>
      <c r="K117" s="65"/>
      <c r="L117" s="65"/>
      <c r="M117" s="65"/>
      <c r="N117" s="65"/>
      <c r="O117" s="65"/>
      <c r="P117" s="65"/>
      <c r="Q117" s="65"/>
      <c r="R117" s="65"/>
      <c r="S117" s="65"/>
      <c r="T117" s="65"/>
      <c r="U117" s="65"/>
      <c r="V117" s="65"/>
      <c r="W117" s="65"/>
      <c r="X117" s="65"/>
      <c r="Y117" s="65"/>
      <c r="Z117" s="65"/>
      <c r="AA117" s="65"/>
      <c r="AB117" s="65"/>
      <c r="AC117" s="65"/>
      <c r="AD117" s="80"/>
      <c r="AE117" s="65"/>
      <c r="AF117" s="65"/>
      <c r="AG117" s="65"/>
      <c r="AH117" s="65"/>
      <c r="AI117" s="65"/>
      <c r="AJ117" s="65"/>
      <c r="AK117" s="65"/>
      <c r="AL117" s="65"/>
      <c r="AM117" s="65"/>
      <c r="AN117" s="65"/>
      <c r="AO117" s="65"/>
    </row>
    <row r="118" spans="2:41">
      <c r="B118" s="65"/>
      <c r="C118" s="65"/>
      <c r="D118" s="65"/>
      <c r="E118" s="65"/>
      <c r="F118" s="65"/>
      <c r="G118" s="65"/>
      <c r="H118" s="65"/>
      <c r="I118" s="65"/>
      <c r="J118" s="65"/>
      <c r="K118" s="65"/>
      <c r="L118" s="65"/>
      <c r="M118" s="65"/>
      <c r="N118" s="65"/>
      <c r="O118" s="65"/>
      <c r="P118" s="65"/>
      <c r="Q118" s="65"/>
      <c r="R118" s="65"/>
      <c r="S118" s="65"/>
      <c r="T118" s="65"/>
      <c r="U118" s="65"/>
      <c r="V118" s="65"/>
      <c r="W118" s="65"/>
      <c r="X118" s="65"/>
      <c r="Y118" s="65"/>
      <c r="Z118" s="65"/>
      <c r="AA118" s="65"/>
      <c r="AB118" s="65"/>
      <c r="AC118" s="65"/>
      <c r="AD118" s="65"/>
      <c r="AE118" s="65"/>
      <c r="AF118" s="65"/>
      <c r="AG118" s="65"/>
      <c r="AH118" s="65"/>
      <c r="AI118" s="65"/>
      <c r="AJ118" s="65"/>
      <c r="AK118" s="65"/>
      <c r="AL118" s="65"/>
      <c r="AM118" s="65"/>
      <c r="AN118" s="65"/>
      <c r="AO118" s="65"/>
    </row>
    <row r="119" spans="2:41">
      <c r="B119" s="65"/>
      <c r="C119" s="65"/>
      <c r="D119" s="65"/>
      <c r="E119" s="65"/>
      <c r="F119" s="65"/>
      <c r="G119" s="65"/>
      <c r="H119" s="65"/>
      <c r="I119" s="65"/>
      <c r="J119" s="65"/>
      <c r="K119" s="65"/>
      <c r="L119" s="65"/>
      <c r="M119" s="65"/>
      <c r="N119" s="65"/>
      <c r="O119" s="65"/>
      <c r="P119" s="65"/>
      <c r="Q119" s="65"/>
      <c r="R119" s="65"/>
      <c r="S119" s="65"/>
      <c r="T119" s="65"/>
      <c r="U119" s="65"/>
      <c r="V119" s="65"/>
      <c r="W119" s="65"/>
      <c r="X119" s="65"/>
      <c r="Y119" s="65"/>
      <c r="Z119" s="65"/>
      <c r="AA119" s="65"/>
      <c r="AB119" s="65"/>
      <c r="AC119" s="65"/>
      <c r="AD119" s="65"/>
      <c r="AE119" s="65"/>
      <c r="AF119" s="65"/>
      <c r="AG119" s="65"/>
      <c r="AH119" s="65"/>
      <c r="AI119" s="65"/>
      <c r="AJ119" s="65"/>
      <c r="AK119" s="65"/>
      <c r="AL119" s="65"/>
      <c r="AM119" s="65"/>
      <c r="AN119" s="65"/>
      <c r="AO119" s="65"/>
    </row>
    <row r="120" spans="2:41">
      <c r="B120" s="65"/>
      <c r="C120" s="65"/>
      <c r="D120" s="65"/>
      <c r="E120" s="65"/>
      <c r="F120" s="65"/>
      <c r="G120" s="65"/>
      <c r="H120" s="65"/>
      <c r="I120" s="65"/>
      <c r="J120" s="65"/>
      <c r="K120" s="65"/>
      <c r="L120" s="65"/>
      <c r="M120" s="65"/>
      <c r="N120" s="65"/>
      <c r="O120" s="65"/>
      <c r="P120" s="65"/>
      <c r="Q120" s="65"/>
      <c r="R120" s="65"/>
      <c r="S120" s="65"/>
      <c r="T120" s="65"/>
      <c r="U120" s="65"/>
      <c r="V120" s="65"/>
      <c r="W120" s="65"/>
      <c r="X120" s="65"/>
      <c r="Y120" s="65"/>
      <c r="Z120" s="65"/>
      <c r="AA120" s="65"/>
      <c r="AB120" s="65"/>
      <c r="AC120" s="65"/>
      <c r="AD120" s="65"/>
      <c r="AE120" s="65"/>
      <c r="AF120" s="65"/>
      <c r="AG120" s="65"/>
      <c r="AH120" s="65"/>
      <c r="AI120" s="65"/>
      <c r="AJ120" s="65"/>
      <c r="AK120" s="65"/>
      <c r="AL120" s="65"/>
      <c r="AM120" s="65"/>
      <c r="AN120" s="65"/>
      <c r="AO120" s="65"/>
    </row>
    <row r="121" spans="2:41">
      <c r="B121" s="65"/>
      <c r="C121" s="65"/>
      <c r="D121" s="65"/>
      <c r="E121" s="65"/>
      <c r="F121" s="65"/>
      <c r="G121" s="65"/>
      <c r="H121" s="65"/>
      <c r="I121" s="65"/>
      <c r="J121" s="65"/>
      <c r="K121" s="65"/>
      <c r="L121" s="65"/>
      <c r="M121" s="65"/>
      <c r="N121" s="65"/>
      <c r="O121" s="65"/>
      <c r="P121" s="65"/>
      <c r="Q121" s="65"/>
      <c r="R121" s="65"/>
      <c r="S121" s="65"/>
      <c r="T121" s="65"/>
      <c r="U121" s="65"/>
      <c r="V121" s="65"/>
      <c r="W121" s="65"/>
      <c r="X121" s="65"/>
      <c r="Y121" s="65"/>
      <c r="Z121" s="65"/>
      <c r="AA121" s="65"/>
      <c r="AB121" s="65"/>
      <c r="AC121" s="65"/>
      <c r="AD121" s="65"/>
      <c r="AE121" s="65"/>
      <c r="AF121" s="65"/>
      <c r="AG121" s="65"/>
      <c r="AH121" s="65"/>
      <c r="AI121" s="65"/>
      <c r="AJ121" s="65"/>
      <c r="AK121" s="65"/>
      <c r="AL121" s="65"/>
      <c r="AM121" s="65"/>
      <c r="AN121" s="65"/>
      <c r="AO121" s="65"/>
    </row>
    <row r="122" spans="2:41">
      <c r="B122" s="65"/>
      <c r="C122" s="65"/>
      <c r="D122" s="65"/>
      <c r="E122" s="65"/>
      <c r="F122" s="65"/>
      <c r="G122" s="65"/>
      <c r="H122" s="65"/>
      <c r="I122" s="65"/>
      <c r="J122" s="65"/>
      <c r="K122" s="65"/>
      <c r="L122" s="65"/>
      <c r="M122" s="65"/>
      <c r="N122" s="65"/>
      <c r="O122" s="65"/>
      <c r="P122" s="65"/>
      <c r="Q122" s="65"/>
      <c r="R122" s="65"/>
      <c r="S122" s="65"/>
      <c r="T122" s="65"/>
      <c r="U122" s="65"/>
      <c r="V122" s="65"/>
      <c r="W122" s="65"/>
      <c r="X122" s="65"/>
      <c r="Y122" s="65"/>
      <c r="Z122" s="65"/>
      <c r="AA122" s="65"/>
      <c r="AB122" s="65"/>
      <c r="AC122" s="65"/>
      <c r="AD122" s="65"/>
      <c r="AE122" s="65"/>
      <c r="AF122" s="65"/>
      <c r="AG122" s="65"/>
      <c r="AH122" s="65"/>
      <c r="AI122" s="65"/>
      <c r="AJ122" s="65"/>
      <c r="AK122" s="65"/>
      <c r="AL122" s="65"/>
      <c r="AM122" s="65"/>
      <c r="AN122" s="65"/>
      <c r="AO122" s="65"/>
    </row>
    <row r="123" spans="2:41">
      <c r="B123" s="65"/>
      <c r="C123" s="65"/>
      <c r="D123" s="65"/>
      <c r="E123" s="65"/>
      <c r="F123" s="65"/>
      <c r="G123" s="65"/>
      <c r="H123" s="65"/>
      <c r="I123" s="65"/>
      <c r="J123" s="65"/>
      <c r="K123" s="65"/>
      <c r="L123" s="65"/>
      <c r="M123" s="65"/>
      <c r="N123" s="65"/>
      <c r="O123" s="65"/>
      <c r="P123" s="65"/>
      <c r="Q123" s="65"/>
      <c r="R123" s="65"/>
      <c r="S123" s="65"/>
      <c r="T123" s="65"/>
      <c r="U123" s="65"/>
      <c r="V123" s="65"/>
      <c r="W123" s="65"/>
      <c r="X123" s="65"/>
      <c r="Y123" s="65"/>
      <c r="Z123" s="65"/>
      <c r="AA123" s="65"/>
      <c r="AB123" s="65"/>
      <c r="AC123" s="65"/>
      <c r="AD123" s="65"/>
      <c r="AE123" s="65"/>
      <c r="AF123" s="65"/>
      <c r="AG123" s="65"/>
      <c r="AH123" s="65"/>
      <c r="AI123" s="65"/>
      <c r="AJ123" s="65"/>
      <c r="AK123" s="65"/>
      <c r="AL123" s="65"/>
      <c r="AM123" s="65"/>
      <c r="AN123" s="65"/>
      <c r="AO123" s="65"/>
    </row>
    <row r="124" spans="2:41">
      <c r="B124" s="65"/>
      <c r="C124" s="65"/>
      <c r="D124" s="65"/>
      <c r="E124" s="65"/>
      <c r="F124" s="65"/>
      <c r="G124" s="65"/>
      <c r="H124" s="65"/>
      <c r="I124" s="65"/>
      <c r="J124" s="65"/>
      <c r="K124" s="65"/>
      <c r="L124" s="65"/>
      <c r="M124" s="65"/>
      <c r="N124" s="65"/>
      <c r="O124" s="65"/>
      <c r="P124" s="65"/>
      <c r="Q124" s="65"/>
      <c r="R124" s="65"/>
      <c r="S124" s="65"/>
      <c r="T124" s="65"/>
      <c r="U124" s="65"/>
      <c r="V124" s="65"/>
      <c r="W124" s="65"/>
      <c r="X124" s="65"/>
      <c r="Y124" s="65"/>
      <c r="Z124" s="65"/>
      <c r="AA124" s="65"/>
      <c r="AB124" s="65"/>
      <c r="AC124" s="65"/>
      <c r="AD124" s="65"/>
      <c r="AE124" s="65"/>
      <c r="AF124" s="65"/>
      <c r="AG124" s="65"/>
      <c r="AH124" s="65"/>
      <c r="AI124" s="65"/>
      <c r="AJ124" s="65"/>
      <c r="AK124" s="65"/>
      <c r="AL124" s="65"/>
      <c r="AM124" s="65"/>
      <c r="AN124" s="65"/>
      <c r="AO124" s="65"/>
    </row>
    <row r="125" spans="2:41">
      <c r="B125" s="65"/>
      <c r="C125" s="65"/>
      <c r="D125" s="65"/>
      <c r="E125" s="65"/>
      <c r="F125" s="65"/>
      <c r="G125" s="65"/>
      <c r="H125" s="65"/>
      <c r="I125" s="65"/>
      <c r="J125" s="65"/>
      <c r="K125" s="65"/>
      <c r="L125" s="65"/>
      <c r="M125" s="65"/>
      <c r="N125" s="65"/>
      <c r="O125" s="65"/>
      <c r="P125" s="65"/>
      <c r="Q125" s="65"/>
      <c r="R125" s="65"/>
      <c r="S125" s="65"/>
      <c r="T125" s="65"/>
      <c r="U125" s="65"/>
      <c r="V125" s="65"/>
      <c r="W125" s="65"/>
      <c r="X125" s="65"/>
      <c r="Y125" s="65"/>
      <c r="Z125" s="65"/>
      <c r="AA125" s="65"/>
      <c r="AB125" s="65"/>
      <c r="AC125" s="65"/>
      <c r="AD125" s="65"/>
      <c r="AE125" s="65"/>
      <c r="AF125" s="65"/>
      <c r="AG125" s="65"/>
      <c r="AH125" s="65"/>
      <c r="AI125" s="65"/>
      <c r="AJ125" s="65"/>
      <c r="AK125" s="65"/>
      <c r="AL125" s="65"/>
      <c r="AM125" s="65"/>
      <c r="AN125" s="65"/>
      <c r="AO125" s="65"/>
    </row>
    <row r="126" spans="2:41">
      <c r="B126" s="65"/>
      <c r="C126" s="65"/>
      <c r="D126" s="65"/>
      <c r="E126" s="65"/>
      <c r="F126" s="65"/>
      <c r="G126" s="65"/>
      <c r="H126" s="65"/>
      <c r="I126" s="65"/>
      <c r="J126" s="65"/>
      <c r="K126" s="65"/>
      <c r="L126" s="65"/>
      <c r="M126" s="65"/>
      <c r="N126" s="65"/>
      <c r="O126" s="65"/>
      <c r="P126" s="65"/>
      <c r="Q126" s="65"/>
      <c r="R126" s="65"/>
      <c r="S126" s="65"/>
      <c r="T126" s="65"/>
      <c r="U126" s="65"/>
      <c r="V126" s="65"/>
      <c r="W126" s="65"/>
      <c r="X126" s="65"/>
      <c r="Y126" s="65"/>
      <c r="Z126" s="65"/>
      <c r="AA126" s="65"/>
      <c r="AB126" s="65"/>
      <c r="AC126" s="65"/>
      <c r="AD126" s="65"/>
      <c r="AE126" s="65"/>
      <c r="AF126" s="65"/>
      <c r="AG126" s="65"/>
      <c r="AH126" s="65"/>
      <c r="AI126" s="65"/>
      <c r="AJ126" s="65"/>
      <c r="AK126" s="65"/>
      <c r="AL126" s="65"/>
      <c r="AM126" s="65"/>
      <c r="AN126" s="65"/>
      <c r="AO126" s="65"/>
    </row>
    <row r="127" spans="2:41">
      <c r="B127" s="65"/>
      <c r="C127" s="65"/>
      <c r="D127" s="65"/>
      <c r="E127" s="65"/>
      <c r="F127" s="65"/>
      <c r="G127" s="65"/>
      <c r="H127" s="65"/>
      <c r="I127" s="65"/>
      <c r="J127" s="65"/>
      <c r="K127" s="65"/>
      <c r="L127" s="65"/>
      <c r="M127" s="65"/>
      <c r="N127" s="65"/>
      <c r="O127" s="65"/>
      <c r="P127" s="65"/>
      <c r="Q127" s="65"/>
      <c r="R127" s="65"/>
      <c r="S127" s="65"/>
      <c r="T127" s="65"/>
      <c r="U127" s="65"/>
      <c r="V127" s="65"/>
      <c r="W127" s="65"/>
      <c r="X127" s="65"/>
      <c r="Y127" s="65"/>
      <c r="Z127" s="65"/>
      <c r="AA127" s="65"/>
      <c r="AB127" s="65"/>
      <c r="AC127" s="65"/>
      <c r="AD127" s="65"/>
      <c r="AE127" s="65"/>
      <c r="AF127" s="65"/>
      <c r="AG127" s="65"/>
      <c r="AH127" s="65"/>
      <c r="AI127" s="65"/>
      <c r="AJ127" s="65"/>
      <c r="AK127" s="65"/>
      <c r="AL127" s="65"/>
      <c r="AM127" s="65"/>
      <c r="AN127" s="65"/>
      <c r="AO127" s="65"/>
    </row>
    <row r="128" spans="2:41">
      <c r="B128" s="65"/>
      <c r="C128" s="65"/>
      <c r="D128" s="65"/>
      <c r="E128" s="65"/>
      <c r="F128" s="65"/>
      <c r="G128" s="65"/>
      <c r="H128" s="65"/>
      <c r="I128" s="65"/>
      <c r="J128" s="65"/>
      <c r="K128" s="65"/>
      <c r="L128" s="65"/>
      <c r="M128" s="65"/>
      <c r="N128" s="65"/>
      <c r="O128" s="65"/>
      <c r="P128" s="65"/>
      <c r="Q128" s="65"/>
      <c r="R128" s="65"/>
      <c r="S128" s="65"/>
      <c r="T128" s="65"/>
      <c r="U128" s="65"/>
      <c r="V128" s="65"/>
      <c r="W128" s="65"/>
      <c r="X128" s="65"/>
      <c r="Y128" s="65"/>
      <c r="Z128" s="65"/>
      <c r="AA128" s="65"/>
      <c r="AB128" s="65"/>
      <c r="AC128" s="65"/>
      <c r="AD128" s="65"/>
      <c r="AE128" s="65"/>
      <c r="AF128" s="65"/>
      <c r="AG128" s="65"/>
      <c r="AH128" s="65"/>
      <c r="AI128" s="65"/>
      <c r="AJ128" s="65"/>
      <c r="AK128" s="65"/>
      <c r="AL128" s="65"/>
      <c r="AM128" s="65"/>
      <c r="AN128" s="65"/>
      <c r="AO128" s="65"/>
    </row>
    <row r="129" spans="2:41">
      <c r="B129" s="65"/>
      <c r="C129" s="65"/>
      <c r="D129" s="65"/>
      <c r="E129" s="65"/>
      <c r="F129" s="65"/>
      <c r="G129" s="65"/>
      <c r="H129" s="65"/>
      <c r="I129" s="65"/>
      <c r="J129" s="65"/>
      <c r="K129" s="65"/>
      <c r="L129" s="65"/>
      <c r="M129" s="65"/>
      <c r="N129" s="65"/>
      <c r="O129" s="65"/>
      <c r="P129" s="65"/>
      <c r="Q129" s="65"/>
      <c r="R129" s="65"/>
      <c r="S129" s="65"/>
      <c r="T129" s="65"/>
      <c r="U129" s="65"/>
      <c r="V129" s="65"/>
      <c r="W129" s="65"/>
      <c r="X129" s="65"/>
      <c r="Y129" s="65"/>
      <c r="Z129" s="65"/>
      <c r="AA129" s="65"/>
      <c r="AB129" s="65"/>
      <c r="AC129" s="65"/>
      <c r="AD129" s="65"/>
      <c r="AE129" s="65"/>
      <c r="AF129" s="65"/>
      <c r="AG129" s="65"/>
      <c r="AH129" s="65"/>
      <c r="AI129" s="65"/>
      <c r="AJ129" s="65"/>
      <c r="AK129" s="65"/>
      <c r="AL129" s="65"/>
      <c r="AM129" s="65"/>
      <c r="AN129" s="65"/>
      <c r="AO129" s="65"/>
    </row>
    <row r="130" spans="2:41">
      <c r="B130" s="65"/>
      <c r="C130" s="65"/>
      <c r="D130" s="65"/>
      <c r="E130" s="65"/>
      <c r="F130" s="65"/>
      <c r="G130" s="65"/>
      <c r="H130" s="65"/>
      <c r="I130" s="65"/>
      <c r="J130" s="65"/>
      <c r="K130" s="65"/>
      <c r="L130" s="65"/>
      <c r="M130" s="65"/>
      <c r="N130" s="65"/>
      <c r="O130" s="65"/>
      <c r="P130" s="65"/>
      <c r="Q130" s="65"/>
      <c r="R130" s="65"/>
      <c r="S130" s="65"/>
      <c r="T130" s="65"/>
      <c r="U130" s="65"/>
      <c r="V130" s="65"/>
      <c r="W130" s="65"/>
      <c r="X130" s="65"/>
      <c r="Y130" s="65"/>
      <c r="Z130" s="65"/>
      <c r="AA130" s="65"/>
      <c r="AB130" s="65"/>
      <c r="AC130" s="65"/>
      <c r="AD130" s="65"/>
      <c r="AE130" s="65"/>
      <c r="AF130" s="65"/>
      <c r="AG130" s="65"/>
      <c r="AH130" s="65"/>
      <c r="AI130" s="65"/>
      <c r="AJ130" s="65"/>
      <c r="AK130" s="65"/>
      <c r="AL130" s="65"/>
      <c r="AM130" s="65"/>
      <c r="AN130" s="65"/>
      <c r="AO130" s="65"/>
    </row>
    <row r="131" spans="2:41">
      <c r="B131" s="65"/>
      <c r="C131" s="65"/>
      <c r="D131" s="65"/>
      <c r="E131" s="65"/>
      <c r="F131" s="65"/>
      <c r="G131" s="65"/>
      <c r="H131" s="65"/>
      <c r="I131" s="65"/>
      <c r="J131" s="65"/>
      <c r="K131" s="65"/>
      <c r="L131" s="65"/>
      <c r="M131" s="65"/>
      <c r="N131" s="65"/>
      <c r="O131" s="65"/>
      <c r="P131" s="65"/>
      <c r="Q131" s="65"/>
      <c r="R131" s="65"/>
      <c r="S131" s="65"/>
      <c r="T131" s="65"/>
      <c r="U131" s="65"/>
      <c r="V131" s="65"/>
      <c r="W131" s="65"/>
      <c r="X131" s="65"/>
      <c r="Y131" s="65"/>
      <c r="Z131" s="65"/>
      <c r="AA131" s="65"/>
      <c r="AB131" s="65"/>
      <c r="AC131" s="65"/>
      <c r="AD131" s="65"/>
      <c r="AE131" s="65"/>
      <c r="AF131" s="65"/>
      <c r="AG131" s="65"/>
      <c r="AH131" s="65"/>
      <c r="AI131" s="65"/>
      <c r="AJ131" s="65"/>
      <c r="AK131" s="65"/>
      <c r="AL131" s="65"/>
      <c r="AM131" s="65"/>
      <c r="AN131" s="65"/>
      <c r="AO131" s="65"/>
    </row>
    <row r="132" spans="2:41">
      <c r="B132" s="65"/>
      <c r="C132" s="65"/>
      <c r="D132" s="65"/>
      <c r="E132" s="65"/>
      <c r="F132" s="65"/>
      <c r="G132" s="65"/>
      <c r="H132" s="65"/>
      <c r="I132" s="65"/>
      <c r="J132" s="65"/>
      <c r="K132" s="65"/>
      <c r="L132" s="65"/>
      <c r="M132" s="65"/>
      <c r="N132" s="65"/>
      <c r="O132" s="65"/>
      <c r="P132" s="65"/>
      <c r="Q132" s="65"/>
      <c r="R132" s="65"/>
      <c r="S132" s="65"/>
      <c r="T132" s="65"/>
      <c r="U132" s="65"/>
      <c r="V132" s="65"/>
      <c r="W132" s="65"/>
      <c r="X132" s="65"/>
      <c r="Y132" s="65"/>
      <c r="Z132" s="65"/>
      <c r="AA132" s="65"/>
      <c r="AB132" s="65"/>
      <c r="AC132" s="65"/>
      <c r="AD132" s="65"/>
      <c r="AE132" s="65"/>
      <c r="AF132" s="65"/>
      <c r="AG132" s="65"/>
      <c r="AH132" s="65"/>
      <c r="AI132" s="65"/>
      <c r="AJ132" s="65"/>
      <c r="AK132" s="65"/>
      <c r="AL132" s="65"/>
      <c r="AM132" s="65"/>
      <c r="AN132" s="65"/>
      <c r="AO132" s="65"/>
    </row>
    <row r="133" spans="2:41">
      <c r="B133" s="65"/>
      <c r="C133" s="65"/>
      <c r="D133" s="65"/>
      <c r="E133" s="65"/>
      <c r="F133" s="65"/>
      <c r="G133" s="65"/>
      <c r="H133" s="65"/>
      <c r="I133" s="65"/>
      <c r="J133" s="65"/>
      <c r="K133" s="65"/>
      <c r="L133" s="65"/>
      <c r="M133" s="65"/>
      <c r="N133" s="65"/>
      <c r="O133" s="65"/>
      <c r="P133" s="65"/>
      <c r="Q133" s="65"/>
      <c r="R133" s="65"/>
      <c r="S133" s="65"/>
      <c r="T133" s="65"/>
      <c r="U133" s="65"/>
      <c r="V133" s="65"/>
      <c r="W133" s="65"/>
      <c r="X133" s="65"/>
      <c r="Y133" s="65"/>
      <c r="Z133" s="65"/>
      <c r="AA133" s="65"/>
      <c r="AB133" s="65"/>
      <c r="AC133" s="65"/>
      <c r="AD133" s="65"/>
      <c r="AE133" s="65"/>
      <c r="AF133" s="65"/>
      <c r="AG133" s="65"/>
      <c r="AH133" s="65"/>
      <c r="AI133" s="65"/>
      <c r="AJ133" s="65"/>
      <c r="AK133" s="65"/>
      <c r="AL133" s="65"/>
      <c r="AM133" s="65"/>
      <c r="AN133" s="65"/>
      <c r="AO133" s="65"/>
    </row>
    <row r="134" spans="2:41">
      <c r="B134" s="65"/>
      <c r="C134" s="65"/>
      <c r="D134" s="65"/>
      <c r="E134" s="65"/>
      <c r="F134" s="65"/>
      <c r="G134" s="65"/>
      <c r="H134" s="65"/>
      <c r="I134" s="65"/>
      <c r="J134" s="65"/>
      <c r="K134" s="65"/>
      <c r="L134" s="65"/>
      <c r="M134" s="65"/>
      <c r="N134" s="65"/>
      <c r="O134" s="65"/>
      <c r="P134" s="65"/>
      <c r="Q134" s="65"/>
      <c r="R134" s="65"/>
      <c r="S134" s="65"/>
      <c r="T134" s="65"/>
      <c r="U134" s="65"/>
      <c r="V134" s="65"/>
      <c r="W134" s="65"/>
      <c r="X134" s="65"/>
      <c r="Y134" s="65"/>
      <c r="Z134" s="65"/>
      <c r="AA134" s="65"/>
      <c r="AB134" s="65"/>
      <c r="AC134" s="65"/>
      <c r="AD134" s="65"/>
      <c r="AE134" s="65"/>
      <c r="AF134" s="65"/>
      <c r="AG134" s="65"/>
      <c r="AH134" s="65"/>
      <c r="AI134" s="65"/>
      <c r="AJ134" s="65"/>
      <c r="AK134" s="65"/>
      <c r="AL134" s="65"/>
      <c r="AM134" s="65"/>
      <c r="AN134" s="65"/>
      <c r="AO134" s="65"/>
    </row>
    <row r="135" spans="2:41">
      <c r="B135" s="65"/>
      <c r="C135" s="65"/>
      <c r="D135" s="65"/>
      <c r="E135" s="65"/>
      <c r="F135" s="65"/>
      <c r="G135" s="65"/>
      <c r="H135" s="65"/>
      <c r="I135" s="65"/>
      <c r="J135" s="65"/>
      <c r="K135" s="65"/>
      <c r="L135" s="65"/>
      <c r="M135" s="65"/>
      <c r="N135" s="65"/>
      <c r="O135" s="65"/>
      <c r="P135" s="65"/>
      <c r="Q135" s="65"/>
      <c r="R135" s="65"/>
      <c r="S135" s="65"/>
      <c r="T135" s="65"/>
      <c r="U135" s="65"/>
      <c r="V135" s="65"/>
      <c r="W135" s="65"/>
      <c r="X135" s="65"/>
      <c r="Y135" s="65"/>
      <c r="Z135" s="65"/>
      <c r="AA135" s="65"/>
      <c r="AB135" s="65"/>
      <c r="AC135" s="65"/>
      <c r="AD135" s="65"/>
      <c r="AE135" s="65"/>
      <c r="AF135" s="65"/>
      <c r="AG135" s="65"/>
      <c r="AH135" s="65"/>
      <c r="AI135" s="65"/>
      <c r="AJ135" s="65"/>
      <c r="AK135" s="65"/>
      <c r="AL135" s="65"/>
      <c r="AM135" s="65"/>
      <c r="AN135" s="65"/>
      <c r="AO135" s="65"/>
    </row>
    <row r="136" spans="2:41">
      <c r="B136" s="65"/>
      <c r="C136" s="65"/>
      <c r="D136" s="65"/>
      <c r="E136" s="65"/>
      <c r="F136" s="65"/>
      <c r="G136" s="65"/>
      <c r="H136" s="65"/>
      <c r="I136" s="65"/>
      <c r="J136" s="65"/>
      <c r="K136" s="65"/>
      <c r="L136" s="65"/>
      <c r="M136" s="65"/>
      <c r="N136" s="65"/>
      <c r="O136" s="65"/>
      <c r="P136" s="65"/>
      <c r="Q136" s="65"/>
      <c r="R136" s="65"/>
      <c r="S136" s="65"/>
      <c r="T136" s="65"/>
      <c r="U136" s="65"/>
      <c r="V136" s="65"/>
      <c r="W136" s="65"/>
      <c r="X136" s="65"/>
      <c r="Y136" s="65"/>
      <c r="Z136" s="65"/>
      <c r="AA136" s="65"/>
      <c r="AB136" s="65"/>
      <c r="AC136" s="65"/>
      <c r="AD136" s="65"/>
      <c r="AE136" s="65"/>
      <c r="AF136" s="65"/>
      <c r="AG136" s="65"/>
      <c r="AH136" s="65"/>
      <c r="AI136" s="65"/>
      <c r="AJ136" s="65"/>
      <c r="AK136" s="65"/>
      <c r="AL136" s="65"/>
      <c r="AM136" s="65"/>
      <c r="AN136" s="65"/>
      <c r="AO136" s="65"/>
    </row>
    <row r="137" spans="2:41">
      <c r="B137" s="65"/>
      <c r="C137" s="65"/>
      <c r="D137" s="65"/>
      <c r="E137" s="65"/>
      <c r="F137" s="65"/>
      <c r="G137" s="65"/>
      <c r="H137" s="65"/>
      <c r="I137" s="65"/>
      <c r="J137" s="65"/>
      <c r="K137" s="65"/>
      <c r="L137" s="65"/>
      <c r="M137" s="65"/>
      <c r="N137" s="65"/>
      <c r="O137" s="65"/>
      <c r="P137" s="65"/>
      <c r="Q137" s="65"/>
      <c r="R137" s="65"/>
      <c r="S137" s="65"/>
      <c r="T137" s="65"/>
      <c r="U137" s="65"/>
      <c r="V137" s="65"/>
      <c r="W137" s="65"/>
      <c r="X137" s="65"/>
      <c r="Y137" s="65"/>
      <c r="Z137" s="65"/>
      <c r="AA137" s="65"/>
      <c r="AB137" s="65"/>
      <c r="AC137" s="65"/>
      <c r="AD137" s="65"/>
      <c r="AE137" s="65"/>
      <c r="AF137" s="65"/>
      <c r="AG137" s="65"/>
      <c r="AH137" s="65"/>
      <c r="AI137" s="65"/>
      <c r="AJ137" s="65"/>
      <c r="AK137" s="65"/>
      <c r="AL137" s="65"/>
      <c r="AM137" s="65"/>
      <c r="AN137" s="65"/>
      <c r="AO137" s="65"/>
    </row>
    <row r="138" spans="2:41">
      <c r="B138" s="65"/>
      <c r="C138" s="65"/>
      <c r="D138" s="65"/>
      <c r="E138" s="65"/>
      <c r="F138" s="65"/>
      <c r="G138" s="65"/>
      <c r="H138" s="65"/>
      <c r="I138" s="65"/>
      <c r="J138" s="65"/>
      <c r="K138" s="65"/>
      <c r="L138" s="65"/>
      <c r="M138" s="65"/>
      <c r="N138" s="65"/>
      <c r="O138" s="65"/>
      <c r="P138" s="65"/>
      <c r="Q138" s="65"/>
      <c r="R138" s="65"/>
      <c r="S138" s="65"/>
      <c r="T138" s="65"/>
      <c r="U138" s="65"/>
      <c r="V138" s="65"/>
      <c r="W138" s="65"/>
      <c r="X138" s="65"/>
      <c r="Y138" s="65"/>
      <c r="Z138" s="65"/>
      <c r="AA138" s="65"/>
      <c r="AB138" s="65"/>
      <c r="AC138" s="65"/>
      <c r="AD138" s="65"/>
      <c r="AE138" s="65"/>
      <c r="AF138" s="65"/>
      <c r="AG138" s="65"/>
      <c r="AH138" s="65"/>
      <c r="AI138" s="65"/>
      <c r="AJ138" s="65"/>
      <c r="AK138" s="65"/>
      <c r="AL138" s="65"/>
      <c r="AM138" s="65"/>
      <c r="AN138" s="65"/>
      <c r="AO138" s="65"/>
    </row>
    <row r="139" spans="2:41">
      <c r="B139" s="65"/>
      <c r="C139" s="65"/>
      <c r="D139" s="65"/>
      <c r="E139" s="65"/>
      <c r="F139" s="65"/>
      <c r="G139" s="65"/>
      <c r="H139" s="65"/>
      <c r="I139" s="65"/>
      <c r="J139" s="65"/>
      <c r="K139" s="65"/>
      <c r="L139" s="65"/>
      <c r="M139" s="65"/>
      <c r="N139" s="65"/>
      <c r="O139" s="65"/>
      <c r="P139" s="65"/>
      <c r="Q139" s="65"/>
      <c r="R139" s="65"/>
      <c r="S139" s="65"/>
      <c r="T139" s="65"/>
      <c r="U139" s="65"/>
      <c r="V139" s="65"/>
      <c r="W139" s="65"/>
      <c r="X139" s="65"/>
      <c r="Y139" s="65"/>
      <c r="Z139" s="65"/>
      <c r="AA139" s="65"/>
      <c r="AB139" s="65"/>
      <c r="AC139" s="65"/>
      <c r="AD139" s="65"/>
      <c r="AE139" s="65"/>
      <c r="AF139" s="65"/>
      <c r="AG139" s="65"/>
      <c r="AH139" s="65"/>
      <c r="AI139" s="65"/>
      <c r="AJ139" s="65"/>
      <c r="AK139" s="65"/>
      <c r="AL139" s="65"/>
      <c r="AM139" s="65"/>
      <c r="AN139" s="65"/>
      <c r="AO139" s="65"/>
    </row>
    <row r="140" spans="2:41">
      <c r="B140" s="65"/>
      <c r="C140" s="65"/>
      <c r="D140" s="65"/>
      <c r="E140" s="65"/>
      <c r="F140" s="65"/>
      <c r="G140" s="65"/>
      <c r="H140" s="65"/>
      <c r="I140" s="65"/>
      <c r="J140" s="65"/>
      <c r="K140" s="65"/>
      <c r="L140" s="65"/>
      <c r="M140" s="65"/>
      <c r="N140" s="65"/>
      <c r="O140" s="65"/>
      <c r="P140" s="65"/>
      <c r="Q140" s="65"/>
      <c r="R140" s="65"/>
      <c r="S140" s="65"/>
      <c r="T140" s="65"/>
      <c r="U140" s="65"/>
      <c r="V140" s="65"/>
      <c r="W140" s="65"/>
      <c r="X140" s="65"/>
      <c r="Y140" s="65"/>
      <c r="Z140" s="65"/>
      <c r="AA140" s="65"/>
      <c r="AB140" s="65"/>
      <c r="AC140" s="65"/>
      <c r="AD140" s="65"/>
      <c r="AE140" s="65"/>
      <c r="AF140" s="65"/>
      <c r="AG140" s="65"/>
      <c r="AH140" s="65"/>
      <c r="AI140" s="65"/>
      <c r="AJ140" s="65"/>
      <c r="AK140" s="65"/>
      <c r="AL140" s="65"/>
      <c r="AM140" s="65"/>
      <c r="AN140" s="65"/>
      <c r="AO140" s="65"/>
    </row>
    <row r="141" spans="2:41">
      <c r="B141" s="65"/>
      <c r="C141" s="65"/>
      <c r="D141" s="65"/>
      <c r="E141" s="65"/>
      <c r="F141" s="65"/>
      <c r="G141" s="65"/>
      <c r="H141" s="65"/>
      <c r="I141" s="65"/>
      <c r="J141" s="65"/>
      <c r="K141" s="65"/>
      <c r="L141" s="65"/>
      <c r="M141" s="65"/>
      <c r="N141" s="65"/>
      <c r="O141" s="65"/>
      <c r="P141" s="65"/>
      <c r="Q141" s="65"/>
      <c r="R141" s="65"/>
      <c r="S141" s="65"/>
      <c r="T141" s="65"/>
      <c r="U141" s="65"/>
      <c r="V141" s="65"/>
      <c r="W141" s="65"/>
      <c r="X141" s="65"/>
      <c r="Y141" s="65"/>
      <c r="Z141" s="65"/>
      <c r="AA141" s="65"/>
      <c r="AB141" s="65"/>
      <c r="AC141" s="65"/>
      <c r="AD141" s="65"/>
      <c r="AE141" s="65"/>
      <c r="AF141" s="65"/>
      <c r="AG141" s="65"/>
      <c r="AH141" s="65"/>
      <c r="AI141" s="65"/>
      <c r="AJ141" s="65"/>
      <c r="AK141" s="65"/>
      <c r="AL141" s="65"/>
      <c r="AM141" s="65"/>
      <c r="AN141" s="65"/>
      <c r="AO141" s="65"/>
    </row>
    <row r="142" spans="2:41">
      <c r="B142" s="65"/>
      <c r="C142" s="65"/>
      <c r="D142" s="65"/>
      <c r="E142" s="65"/>
      <c r="F142" s="65"/>
      <c r="G142" s="65"/>
      <c r="H142" s="65"/>
      <c r="I142" s="65"/>
      <c r="J142" s="65"/>
      <c r="K142" s="65"/>
      <c r="L142" s="65"/>
      <c r="M142" s="65"/>
      <c r="N142" s="65"/>
      <c r="O142" s="65"/>
      <c r="P142" s="65"/>
      <c r="Q142" s="65"/>
      <c r="R142" s="65"/>
      <c r="S142" s="65"/>
      <c r="T142" s="65"/>
      <c r="U142" s="65"/>
      <c r="V142" s="65"/>
      <c r="W142" s="65"/>
      <c r="X142" s="65"/>
      <c r="Y142" s="65"/>
      <c r="Z142" s="65"/>
      <c r="AA142" s="65"/>
      <c r="AB142" s="65"/>
      <c r="AC142" s="65"/>
      <c r="AD142" s="65"/>
      <c r="AE142" s="65"/>
      <c r="AF142" s="65"/>
      <c r="AG142" s="65"/>
      <c r="AH142" s="65"/>
      <c r="AI142" s="65"/>
      <c r="AJ142" s="65"/>
      <c r="AK142" s="65"/>
      <c r="AL142" s="65"/>
      <c r="AM142" s="65"/>
      <c r="AN142" s="65"/>
      <c r="AO142" s="65"/>
    </row>
    <row r="143" spans="2:41">
      <c r="B143" s="65"/>
      <c r="C143" s="65"/>
      <c r="D143" s="65"/>
      <c r="E143" s="65"/>
      <c r="F143" s="65"/>
      <c r="G143" s="65"/>
      <c r="H143" s="65"/>
      <c r="I143" s="65"/>
      <c r="J143" s="65"/>
      <c r="K143" s="65"/>
      <c r="L143" s="65"/>
      <c r="M143" s="65"/>
      <c r="N143" s="65"/>
      <c r="O143" s="65"/>
      <c r="P143" s="65"/>
      <c r="Q143" s="65"/>
      <c r="R143" s="65"/>
      <c r="S143" s="65"/>
      <c r="T143" s="65"/>
      <c r="U143" s="65"/>
      <c r="V143" s="65"/>
      <c r="W143" s="65"/>
      <c r="X143" s="65"/>
      <c r="Y143" s="65"/>
      <c r="Z143" s="65"/>
      <c r="AA143" s="65"/>
      <c r="AB143" s="65"/>
      <c r="AC143" s="65"/>
      <c r="AD143" s="65"/>
      <c r="AE143" s="65"/>
      <c r="AF143" s="65"/>
      <c r="AG143" s="65"/>
      <c r="AH143" s="65"/>
      <c r="AI143" s="65"/>
      <c r="AJ143" s="65"/>
      <c r="AK143" s="65"/>
      <c r="AL143" s="65"/>
      <c r="AM143" s="65"/>
      <c r="AN143" s="65"/>
      <c r="AO143" s="65"/>
    </row>
    <row r="144" spans="2:41">
      <c r="B144" s="65"/>
      <c r="C144" s="65"/>
      <c r="D144" s="65"/>
      <c r="E144" s="65"/>
      <c r="F144" s="65"/>
      <c r="G144" s="65"/>
      <c r="H144" s="65"/>
      <c r="I144" s="65"/>
      <c r="J144" s="65"/>
      <c r="K144" s="65"/>
      <c r="L144" s="65"/>
      <c r="M144" s="65"/>
      <c r="N144" s="65"/>
      <c r="O144" s="65"/>
      <c r="P144" s="65"/>
      <c r="Q144" s="65"/>
      <c r="R144" s="65"/>
      <c r="S144" s="65"/>
      <c r="T144" s="65"/>
      <c r="U144" s="65"/>
      <c r="V144" s="65"/>
      <c r="W144" s="65"/>
      <c r="X144" s="65"/>
      <c r="Y144" s="65"/>
      <c r="Z144" s="65"/>
      <c r="AA144" s="65"/>
      <c r="AB144" s="65"/>
      <c r="AC144" s="65"/>
      <c r="AD144" s="65"/>
      <c r="AE144" s="65"/>
      <c r="AF144" s="65"/>
      <c r="AG144" s="65"/>
      <c r="AH144" s="65"/>
      <c r="AI144" s="65"/>
      <c r="AJ144" s="65"/>
      <c r="AK144" s="65"/>
      <c r="AL144" s="65"/>
      <c r="AM144" s="65"/>
      <c r="AN144" s="65"/>
      <c r="AO144" s="65"/>
    </row>
    <row r="145" spans="2:41">
      <c r="B145" s="65"/>
      <c r="C145" s="65"/>
      <c r="D145" s="65"/>
      <c r="E145" s="65"/>
      <c r="F145" s="65"/>
      <c r="G145" s="65"/>
      <c r="H145" s="65"/>
      <c r="I145" s="65"/>
      <c r="J145" s="65"/>
      <c r="K145" s="65"/>
      <c r="L145" s="65"/>
      <c r="M145" s="65"/>
      <c r="N145" s="65"/>
      <c r="O145" s="65"/>
      <c r="P145" s="65"/>
      <c r="Q145" s="65"/>
      <c r="R145" s="65"/>
      <c r="S145" s="65"/>
      <c r="T145" s="65"/>
      <c r="U145" s="65"/>
      <c r="V145" s="65"/>
      <c r="W145" s="65"/>
      <c r="X145" s="65"/>
      <c r="Y145" s="65"/>
      <c r="Z145" s="65"/>
      <c r="AA145" s="65"/>
      <c r="AB145" s="65"/>
      <c r="AC145" s="65"/>
      <c r="AD145" s="65"/>
      <c r="AE145" s="65"/>
      <c r="AF145" s="65"/>
      <c r="AG145" s="65"/>
      <c r="AH145" s="65"/>
      <c r="AI145" s="65"/>
      <c r="AJ145" s="65"/>
      <c r="AK145" s="65"/>
      <c r="AL145" s="65"/>
      <c r="AM145" s="65"/>
      <c r="AN145" s="65"/>
      <c r="AO145" s="65"/>
    </row>
    <row r="146" spans="2:41">
      <c r="B146" s="65"/>
      <c r="C146" s="65"/>
      <c r="D146" s="65"/>
      <c r="E146" s="65"/>
      <c r="F146" s="65"/>
      <c r="G146" s="65"/>
      <c r="H146" s="65"/>
      <c r="I146" s="65"/>
      <c r="J146" s="65"/>
      <c r="K146" s="65"/>
      <c r="L146" s="65"/>
      <c r="M146" s="65"/>
      <c r="N146" s="65"/>
      <c r="O146" s="65"/>
      <c r="P146" s="65"/>
      <c r="Q146" s="65"/>
      <c r="R146" s="65"/>
      <c r="S146" s="65"/>
      <c r="T146" s="65"/>
      <c r="U146" s="65"/>
      <c r="V146" s="65"/>
      <c r="W146" s="65"/>
      <c r="X146" s="65"/>
      <c r="Y146" s="65"/>
      <c r="Z146" s="65"/>
      <c r="AA146" s="65"/>
      <c r="AB146" s="65"/>
      <c r="AC146" s="65"/>
      <c r="AD146" s="65"/>
      <c r="AE146" s="65"/>
      <c r="AF146" s="65"/>
      <c r="AG146" s="65"/>
      <c r="AH146" s="65"/>
      <c r="AI146" s="65"/>
      <c r="AJ146" s="65"/>
      <c r="AK146" s="65"/>
      <c r="AL146" s="65"/>
      <c r="AM146" s="65"/>
      <c r="AN146" s="65"/>
      <c r="AO146" s="65"/>
    </row>
    <row r="147" spans="2:41">
      <c r="B147" s="65"/>
      <c r="C147" s="65"/>
      <c r="D147" s="65"/>
      <c r="E147" s="65"/>
      <c r="F147" s="65"/>
      <c r="G147" s="65"/>
      <c r="H147" s="65"/>
      <c r="I147" s="65"/>
      <c r="J147" s="65"/>
      <c r="K147" s="65"/>
      <c r="L147" s="65"/>
      <c r="M147" s="65"/>
      <c r="N147" s="65"/>
      <c r="O147" s="65"/>
      <c r="P147" s="65"/>
      <c r="Q147" s="65"/>
      <c r="R147" s="65"/>
      <c r="S147" s="65"/>
      <c r="T147" s="65"/>
      <c r="U147" s="65"/>
      <c r="V147" s="65"/>
      <c r="W147" s="65"/>
      <c r="X147" s="65"/>
      <c r="Y147" s="65"/>
      <c r="Z147" s="65"/>
      <c r="AA147" s="65"/>
      <c r="AB147" s="65"/>
      <c r="AC147" s="65"/>
      <c r="AD147" s="65"/>
      <c r="AE147" s="65"/>
      <c r="AF147" s="65"/>
      <c r="AG147" s="65"/>
      <c r="AH147" s="65"/>
      <c r="AI147" s="65"/>
      <c r="AJ147" s="65"/>
      <c r="AK147" s="65"/>
      <c r="AL147" s="65"/>
      <c r="AM147" s="65"/>
      <c r="AN147" s="65"/>
      <c r="AO147" s="65"/>
    </row>
    <row r="148" spans="2:41">
      <c r="B148" s="65"/>
      <c r="C148" s="65"/>
      <c r="D148" s="65"/>
      <c r="E148" s="65"/>
      <c r="F148" s="65"/>
      <c r="G148" s="65"/>
      <c r="H148" s="65"/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65"/>
      <c r="T148" s="65"/>
      <c r="U148" s="65"/>
      <c r="V148" s="65"/>
      <c r="W148" s="65"/>
      <c r="X148" s="65"/>
      <c r="Y148" s="65"/>
      <c r="Z148" s="65"/>
      <c r="AA148" s="65"/>
      <c r="AB148" s="65"/>
      <c r="AC148" s="65"/>
      <c r="AD148" s="65"/>
      <c r="AE148" s="65"/>
      <c r="AF148" s="65"/>
      <c r="AG148" s="65"/>
      <c r="AH148" s="65"/>
      <c r="AI148" s="65"/>
      <c r="AJ148" s="65"/>
      <c r="AK148" s="65"/>
      <c r="AL148" s="65"/>
      <c r="AM148" s="65"/>
      <c r="AN148" s="65"/>
      <c r="AO148" s="65"/>
    </row>
    <row r="149" spans="2:41">
      <c r="B149" s="65"/>
      <c r="C149" s="65"/>
      <c r="D149" s="65"/>
      <c r="E149" s="65"/>
      <c r="F149" s="65"/>
      <c r="G149" s="65"/>
      <c r="H149" s="65"/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65"/>
      <c r="T149" s="65"/>
      <c r="U149" s="65"/>
      <c r="V149" s="65"/>
      <c r="W149" s="65"/>
      <c r="X149" s="65"/>
      <c r="Y149" s="65"/>
      <c r="Z149" s="65"/>
      <c r="AA149" s="65"/>
      <c r="AB149" s="65"/>
      <c r="AC149" s="65"/>
      <c r="AD149" s="65"/>
      <c r="AE149" s="65"/>
      <c r="AF149" s="65"/>
      <c r="AG149" s="65"/>
      <c r="AH149" s="65"/>
      <c r="AI149" s="65"/>
      <c r="AJ149" s="65"/>
      <c r="AK149" s="65"/>
      <c r="AL149" s="65"/>
      <c r="AM149" s="65"/>
      <c r="AN149" s="65"/>
      <c r="AO149" s="65"/>
    </row>
    <row r="150" spans="2:41">
      <c r="B150" s="65"/>
      <c r="C150" s="65"/>
      <c r="D150" s="65"/>
      <c r="E150" s="65"/>
      <c r="F150" s="65"/>
      <c r="G150" s="65"/>
      <c r="H150" s="65"/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65"/>
      <c r="T150" s="65"/>
      <c r="U150" s="65"/>
      <c r="V150" s="65"/>
      <c r="W150" s="65"/>
      <c r="X150" s="65"/>
      <c r="Y150" s="65"/>
      <c r="Z150" s="65"/>
      <c r="AA150" s="65"/>
      <c r="AB150" s="65"/>
      <c r="AC150" s="65"/>
      <c r="AD150" s="65"/>
      <c r="AE150" s="65"/>
      <c r="AF150" s="65"/>
      <c r="AG150" s="65"/>
      <c r="AH150" s="65"/>
      <c r="AI150" s="65"/>
      <c r="AJ150" s="65"/>
      <c r="AK150" s="65"/>
      <c r="AL150" s="65"/>
      <c r="AM150" s="65"/>
      <c r="AN150" s="65"/>
      <c r="AO150" s="65"/>
    </row>
    <row r="151" spans="2:41">
      <c r="B151" s="65"/>
      <c r="C151" s="65"/>
      <c r="D151" s="65"/>
      <c r="E151" s="65"/>
      <c r="F151" s="65"/>
      <c r="G151" s="65"/>
      <c r="H151" s="65"/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65"/>
      <c r="T151" s="65"/>
      <c r="U151" s="65"/>
      <c r="V151" s="65"/>
      <c r="W151" s="65"/>
      <c r="X151" s="65"/>
      <c r="Y151" s="65"/>
      <c r="Z151" s="65"/>
      <c r="AA151" s="65"/>
      <c r="AB151" s="65"/>
      <c r="AC151" s="65"/>
      <c r="AD151" s="65"/>
      <c r="AE151" s="65"/>
      <c r="AF151" s="65"/>
      <c r="AG151" s="65"/>
      <c r="AH151" s="65"/>
      <c r="AI151" s="65"/>
      <c r="AJ151" s="65"/>
      <c r="AK151" s="65"/>
      <c r="AL151" s="65"/>
      <c r="AM151" s="65"/>
      <c r="AN151" s="65"/>
      <c r="AO151" s="65"/>
    </row>
    <row r="152" spans="2:41">
      <c r="B152" s="65"/>
      <c r="C152" s="65"/>
      <c r="D152" s="65"/>
      <c r="E152" s="65"/>
      <c r="F152" s="65"/>
      <c r="G152" s="65"/>
      <c r="H152" s="65"/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65"/>
      <c r="T152" s="65"/>
      <c r="U152" s="65"/>
      <c r="V152" s="65"/>
      <c r="W152" s="65"/>
      <c r="X152" s="65"/>
      <c r="Y152" s="65"/>
      <c r="Z152" s="65"/>
      <c r="AA152" s="65"/>
      <c r="AB152" s="65"/>
      <c r="AC152" s="65"/>
      <c r="AD152" s="65"/>
      <c r="AE152" s="65"/>
      <c r="AF152" s="65"/>
      <c r="AG152" s="65"/>
      <c r="AH152" s="65"/>
      <c r="AI152" s="65"/>
      <c r="AJ152" s="65"/>
      <c r="AK152" s="65"/>
      <c r="AL152" s="65"/>
      <c r="AM152" s="65"/>
      <c r="AN152" s="65"/>
      <c r="AO152" s="65"/>
    </row>
    <row r="153" spans="2:41">
      <c r="B153" s="65"/>
      <c r="C153" s="65"/>
      <c r="D153" s="65"/>
      <c r="E153" s="65"/>
      <c r="F153" s="65"/>
      <c r="G153" s="65"/>
      <c r="H153" s="65"/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65"/>
      <c r="T153" s="65"/>
      <c r="U153" s="65"/>
      <c r="V153" s="65"/>
      <c r="W153" s="65"/>
      <c r="X153" s="65"/>
      <c r="Y153" s="65"/>
      <c r="Z153" s="65"/>
      <c r="AA153" s="65"/>
      <c r="AB153" s="65"/>
      <c r="AC153" s="65"/>
      <c r="AD153" s="65"/>
      <c r="AE153" s="65"/>
      <c r="AF153" s="65"/>
      <c r="AG153" s="65"/>
      <c r="AH153" s="65"/>
      <c r="AI153" s="65"/>
      <c r="AJ153" s="65"/>
      <c r="AK153" s="65"/>
      <c r="AL153" s="65"/>
      <c r="AM153" s="65"/>
      <c r="AN153" s="65"/>
      <c r="AO153" s="65"/>
    </row>
    <row r="154" spans="2:41">
      <c r="B154" s="65"/>
      <c r="C154" s="65"/>
      <c r="D154" s="65"/>
      <c r="E154" s="65"/>
      <c r="F154" s="65"/>
      <c r="G154" s="65"/>
      <c r="H154" s="65"/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65"/>
      <c r="T154" s="65"/>
      <c r="U154" s="65"/>
      <c r="V154" s="65"/>
      <c r="W154" s="65"/>
      <c r="X154" s="65"/>
      <c r="Y154" s="65"/>
      <c r="Z154" s="65"/>
      <c r="AA154" s="65"/>
      <c r="AB154" s="65"/>
      <c r="AC154" s="65"/>
      <c r="AD154" s="65"/>
      <c r="AE154" s="65"/>
      <c r="AF154" s="65"/>
      <c r="AG154" s="65"/>
      <c r="AH154" s="65"/>
      <c r="AI154" s="65"/>
      <c r="AJ154" s="65"/>
      <c r="AK154" s="65"/>
      <c r="AL154" s="65"/>
      <c r="AM154" s="65"/>
      <c r="AN154" s="65"/>
      <c r="AO154" s="65"/>
    </row>
    <row r="155" spans="2:41">
      <c r="B155" s="65"/>
      <c r="C155" s="65"/>
      <c r="D155" s="65"/>
      <c r="E155" s="65"/>
      <c r="F155" s="65"/>
      <c r="G155" s="65"/>
      <c r="H155" s="65"/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65"/>
      <c r="T155" s="65"/>
      <c r="U155" s="65"/>
      <c r="V155" s="65"/>
      <c r="W155" s="65"/>
      <c r="X155" s="65"/>
      <c r="Y155" s="65"/>
      <c r="Z155" s="65"/>
      <c r="AA155" s="65"/>
      <c r="AB155" s="65"/>
      <c r="AC155" s="65"/>
      <c r="AD155" s="65"/>
      <c r="AE155" s="65"/>
      <c r="AF155" s="65"/>
      <c r="AG155" s="65"/>
      <c r="AH155" s="65"/>
      <c r="AI155" s="65"/>
      <c r="AJ155" s="65"/>
      <c r="AK155" s="65"/>
      <c r="AL155" s="65"/>
      <c r="AM155" s="65"/>
      <c r="AN155" s="65"/>
      <c r="AO155" s="65"/>
    </row>
    <row r="156" spans="2:41">
      <c r="B156" s="65"/>
      <c r="C156" s="65"/>
      <c r="D156" s="65"/>
      <c r="E156" s="65"/>
      <c r="F156" s="65"/>
      <c r="G156" s="65"/>
      <c r="H156" s="65"/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65"/>
      <c r="T156" s="65"/>
      <c r="U156" s="65"/>
      <c r="V156" s="65"/>
      <c r="W156" s="65"/>
      <c r="X156" s="65"/>
      <c r="Y156" s="65"/>
      <c r="Z156" s="65"/>
      <c r="AA156" s="65"/>
      <c r="AB156" s="65"/>
      <c r="AC156" s="65"/>
      <c r="AD156" s="65"/>
      <c r="AE156" s="65"/>
      <c r="AF156" s="65"/>
      <c r="AG156" s="65"/>
      <c r="AH156" s="65"/>
      <c r="AI156" s="65"/>
      <c r="AJ156" s="65"/>
      <c r="AK156" s="65"/>
      <c r="AL156" s="65"/>
      <c r="AM156" s="65"/>
      <c r="AN156" s="65"/>
      <c r="AO156" s="65"/>
    </row>
    <row r="157" spans="2:41">
      <c r="B157" s="65"/>
      <c r="C157" s="65"/>
      <c r="D157" s="65"/>
      <c r="E157" s="65"/>
      <c r="F157" s="65"/>
      <c r="G157" s="65"/>
      <c r="H157" s="65"/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65"/>
      <c r="T157" s="65"/>
      <c r="U157" s="65"/>
      <c r="V157" s="65"/>
      <c r="W157" s="65"/>
      <c r="X157" s="65"/>
      <c r="Y157" s="65"/>
      <c r="Z157" s="65"/>
      <c r="AA157" s="65"/>
      <c r="AB157" s="65"/>
      <c r="AC157" s="65"/>
      <c r="AD157" s="65"/>
      <c r="AE157" s="65"/>
      <c r="AF157" s="65"/>
      <c r="AG157" s="65"/>
      <c r="AH157" s="65"/>
      <c r="AI157" s="65"/>
      <c r="AJ157" s="65"/>
      <c r="AK157" s="65"/>
      <c r="AL157" s="65"/>
      <c r="AM157" s="65"/>
      <c r="AN157" s="65"/>
      <c r="AO157" s="65"/>
    </row>
    <row r="158" spans="2:41">
      <c r="B158" s="65"/>
      <c r="C158" s="65"/>
      <c r="D158" s="65"/>
      <c r="E158" s="65"/>
      <c r="F158" s="65"/>
      <c r="G158" s="65"/>
      <c r="H158" s="65"/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65"/>
      <c r="T158" s="65"/>
      <c r="U158" s="65"/>
      <c r="V158" s="65"/>
      <c r="W158" s="65"/>
      <c r="X158" s="65"/>
      <c r="Y158" s="65"/>
      <c r="Z158" s="65"/>
      <c r="AA158" s="65"/>
      <c r="AB158" s="65"/>
      <c r="AC158" s="65"/>
      <c r="AD158" s="65"/>
      <c r="AE158" s="65"/>
      <c r="AF158" s="65"/>
      <c r="AG158" s="65"/>
      <c r="AH158" s="65"/>
      <c r="AI158" s="65"/>
      <c r="AJ158" s="65"/>
      <c r="AK158" s="65"/>
      <c r="AL158" s="65"/>
      <c r="AM158" s="65"/>
      <c r="AN158" s="65"/>
      <c r="AO158" s="65"/>
    </row>
    <row r="159" spans="2:41">
      <c r="B159" s="65"/>
      <c r="C159" s="65"/>
      <c r="D159" s="65"/>
      <c r="E159" s="65"/>
      <c r="F159" s="65"/>
      <c r="G159" s="65"/>
      <c r="H159" s="65"/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65"/>
      <c r="T159" s="65"/>
      <c r="U159" s="65"/>
      <c r="V159" s="65"/>
      <c r="W159" s="65"/>
      <c r="X159" s="65"/>
      <c r="Y159" s="65"/>
      <c r="Z159" s="65"/>
      <c r="AA159" s="65"/>
      <c r="AB159" s="65"/>
      <c r="AC159" s="65"/>
      <c r="AD159" s="65"/>
      <c r="AE159" s="65"/>
      <c r="AF159" s="65"/>
      <c r="AG159" s="65"/>
      <c r="AH159" s="65"/>
      <c r="AI159" s="65"/>
      <c r="AJ159" s="65"/>
      <c r="AK159" s="65"/>
      <c r="AL159" s="65"/>
      <c r="AM159" s="65"/>
      <c r="AN159" s="65"/>
      <c r="AO159" s="65"/>
    </row>
    <row r="160" spans="2:41">
      <c r="B160" s="65"/>
      <c r="C160" s="65"/>
      <c r="D160" s="65"/>
      <c r="E160" s="65"/>
      <c r="F160" s="65"/>
      <c r="G160" s="65"/>
      <c r="H160" s="65"/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65"/>
      <c r="T160" s="65"/>
      <c r="U160" s="65"/>
      <c r="V160" s="65"/>
      <c r="W160" s="65"/>
      <c r="X160" s="65"/>
      <c r="Y160" s="65"/>
      <c r="Z160" s="65"/>
      <c r="AA160" s="65"/>
      <c r="AB160" s="65"/>
      <c r="AC160" s="65"/>
      <c r="AD160" s="65"/>
      <c r="AE160" s="65"/>
      <c r="AF160" s="65"/>
      <c r="AG160" s="65"/>
      <c r="AH160" s="65"/>
      <c r="AI160" s="65"/>
      <c r="AJ160" s="65"/>
      <c r="AK160" s="65"/>
      <c r="AL160" s="65"/>
      <c r="AM160" s="65"/>
      <c r="AN160" s="65"/>
      <c r="AO160" s="65"/>
    </row>
    <row r="161" spans="2:41">
      <c r="B161" s="65"/>
      <c r="C161" s="65"/>
      <c r="D161" s="65"/>
      <c r="E161" s="65"/>
      <c r="F161" s="65"/>
      <c r="G161" s="65"/>
      <c r="H161" s="65"/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65"/>
      <c r="T161" s="65"/>
      <c r="U161" s="65"/>
      <c r="V161" s="65"/>
      <c r="W161" s="65"/>
      <c r="X161" s="65"/>
      <c r="Y161" s="65"/>
      <c r="Z161" s="65"/>
      <c r="AA161" s="65"/>
      <c r="AB161" s="65"/>
      <c r="AC161" s="65"/>
      <c r="AD161" s="65"/>
      <c r="AE161" s="65"/>
      <c r="AF161" s="65"/>
      <c r="AG161" s="65"/>
      <c r="AH161" s="65"/>
      <c r="AI161" s="65"/>
      <c r="AJ161" s="65"/>
      <c r="AK161" s="65"/>
      <c r="AL161" s="65"/>
      <c r="AM161" s="65"/>
      <c r="AN161" s="65"/>
      <c r="AO161" s="65"/>
    </row>
    <row r="162" spans="2:41">
      <c r="B162" s="65"/>
      <c r="C162" s="65"/>
      <c r="D162" s="65"/>
      <c r="E162" s="65"/>
      <c r="F162" s="65"/>
      <c r="G162" s="65"/>
      <c r="H162" s="65"/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65"/>
      <c r="T162" s="65"/>
      <c r="U162" s="65"/>
      <c r="V162" s="65"/>
      <c r="W162" s="65"/>
      <c r="X162" s="65"/>
      <c r="Y162" s="65"/>
      <c r="Z162" s="65"/>
      <c r="AA162" s="65"/>
      <c r="AB162" s="65"/>
      <c r="AC162" s="65"/>
      <c r="AD162" s="65"/>
      <c r="AE162" s="65"/>
      <c r="AF162" s="65"/>
      <c r="AG162" s="65"/>
      <c r="AH162" s="65"/>
      <c r="AI162" s="65"/>
      <c r="AJ162" s="65"/>
      <c r="AK162" s="65"/>
      <c r="AL162" s="65"/>
      <c r="AM162" s="65"/>
      <c r="AN162" s="65"/>
      <c r="AO162" s="65"/>
    </row>
    <row r="163" spans="2:41">
      <c r="B163" s="65"/>
      <c r="C163" s="65"/>
      <c r="D163" s="65"/>
      <c r="E163" s="65"/>
      <c r="F163" s="65"/>
      <c r="G163" s="65"/>
      <c r="H163" s="65"/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65"/>
      <c r="T163" s="65"/>
      <c r="U163" s="65"/>
      <c r="V163" s="65"/>
      <c r="W163" s="65"/>
      <c r="X163" s="65"/>
      <c r="Y163" s="65"/>
      <c r="Z163" s="65"/>
      <c r="AA163" s="65"/>
      <c r="AB163" s="65"/>
      <c r="AC163" s="65"/>
      <c r="AD163" s="65"/>
      <c r="AE163" s="65"/>
      <c r="AF163" s="65"/>
      <c r="AG163" s="65"/>
      <c r="AH163" s="65"/>
      <c r="AI163" s="65"/>
      <c r="AJ163" s="65"/>
      <c r="AK163" s="65"/>
      <c r="AL163" s="65"/>
      <c r="AM163" s="65"/>
      <c r="AN163" s="65"/>
      <c r="AO163" s="65"/>
    </row>
    <row r="164" spans="2:41">
      <c r="B164" s="65"/>
      <c r="C164" s="65"/>
      <c r="D164" s="65"/>
      <c r="E164" s="65"/>
      <c r="F164" s="65"/>
      <c r="G164" s="65"/>
      <c r="H164" s="65"/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65"/>
      <c r="T164" s="65"/>
      <c r="U164" s="65"/>
      <c r="V164" s="65"/>
      <c r="W164" s="65"/>
      <c r="X164" s="65"/>
      <c r="Y164" s="65"/>
      <c r="Z164" s="65"/>
      <c r="AA164" s="65"/>
      <c r="AB164" s="65"/>
      <c r="AC164" s="65"/>
      <c r="AD164" s="65"/>
      <c r="AE164" s="65"/>
      <c r="AF164" s="65"/>
      <c r="AG164" s="65"/>
      <c r="AH164" s="65"/>
      <c r="AI164" s="65"/>
      <c r="AJ164" s="65"/>
      <c r="AK164" s="65"/>
      <c r="AL164" s="65"/>
      <c r="AM164" s="65"/>
      <c r="AN164" s="65"/>
      <c r="AO164" s="65"/>
    </row>
    <row r="165" spans="2:41">
      <c r="B165" s="65"/>
      <c r="C165" s="65"/>
      <c r="D165" s="65"/>
      <c r="E165" s="65"/>
      <c r="F165" s="65"/>
      <c r="G165" s="65"/>
      <c r="H165" s="65"/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65"/>
      <c r="T165" s="65"/>
      <c r="U165" s="65"/>
      <c r="V165" s="65"/>
      <c r="W165" s="65"/>
      <c r="X165" s="65"/>
      <c r="Y165" s="65"/>
      <c r="Z165" s="65"/>
      <c r="AA165" s="65"/>
      <c r="AB165" s="65"/>
      <c r="AC165" s="65"/>
      <c r="AD165" s="65"/>
      <c r="AE165" s="65"/>
      <c r="AF165" s="65"/>
      <c r="AG165" s="65"/>
      <c r="AH165" s="65"/>
      <c r="AI165" s="65"/>
      <c r="AJ165" s="65"/>
      <c r="AK165" s="65"/>
      <c r="AL165" s="65"/>
      <c r="AM165" s="65"/>
      <c r="AN165" s="65"/>
      <c r="AO165" s="65"/>
    </row>
    <row r="166" spans="2:41">
      <c r="B166" s="65"/>
      <c r="C166" s="65"/>
      <c r="D166" s="65"/>
      <c r="E166" s="65"/>
      <c r="F166" s="65"/>
      <c r="G166" s="65"/>
      <c r="H166" s="65"/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65"/>
      <c r="T166" s="65"/>
      <c r="U166" s="65"/>
      <c r="V166" s="65"/>
      <c r="W166" s="65"/>
      <c r="X166" s="65"/>
      <c r="Y166" s="65"/>
      <c r="Z166" s="65"/>
      <c r="AA166" s="65"/>
      <c r="AB166" s="65"/>
      <c r="AC166" s="65"/>
      <c r="AD166" s="65"/>
      <c r="AE166" s="65"/>
      <c r="AF166" s="65"/>
      <c r="AG166" s="65"/>
      <c r="AH166" s="65"/>
      <c r="AI166" s="65"/>
      <c r="AJ166" s="65"/>
      <c r="AK166" s="65"/>
      <c r="AL166" s="65"/>
      <c r="AM166" s="65"/>
      <c r="AN166" s="65"/>
      <c r="AO166" s="65"/>
    </row>
    <row r="167" spans="2:41">
      <c r="B167" s="65"/>
      <c r="C167" s="65"/>
      <c r="D167" s="65"/>
      <c r="E167" s="65"/>
      <c r="F167" s="65"/>
      <c r="G167" s="65"/>
      <c r="H167" s="65"/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65"/>
      <c r="T167" s="65"/>
      <c r="U167" s="65"/>
      <c r="V167" s="65"/>
      <c r="W167" s="65"/>
      <c r="X167" s="65"/>
      <c r="Y167" s="65"/>
      <c r="Z167" s="65"/>
      <c r="AA167" s="65"/>
      <c r="AB167" s="65"/>
      <c r="AC167" s="65"/>
      <c r="AD167" s="65"/>
      <c r="AE167" s="65"/>
      <c r="AF167" s="65"/>
      <c r="AG167" s="65"/>
      <c r="AH167" s="65"/>
      <c r="AI167" s="65"/>
      <c r="AJ167" s="65"/>
      <c r="AK167" s="65"/>
      <c r="AL167" s="65"/>
      <c r="AM167" s="65"/>
      <c r="AN167" s="65"/>
      <c r="AO167" s="65"/>
    </row>
    <row r="168" spans="2:41">
      <c r="B168" s="65"/>
      <c r="C168" s="65"/>
      <c r="D168" s="65"/>
      <c r="E168" s="65"/>
      <c r="F168" s="65"/>
      <c r="G168" s="65"/>
      <c r="H168" s="65"/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65"/>
      <c r="T168" s="65"/>
      <c r="U168" s="65"/>
      <c r="V168" s="65"/>
      <c r="W168" s="65"/>
      <c r="X168" s="65"/>
      <c r="Y168" s="65"/>
      <c r="Z168" s="65"/>
      <c r="AA168" s="65"/>
      <c r="AB168" s="65"/>
      <c r="AC168" s="65"/>
      <c r="AD168" s="65"/>
      <c r="AE168" s="65"/>
      <c r="AF168" s="65"/>
      <c r="AG168" s="65"/>
      <c r="AH168" s="65"/>
      <c r="AI168" s="65"/>
      <c r="AJ168" s="65"/>
      <c r="AK168" s="65"/>
      <c r="AL168" s="65"/>
      <c r="AM168" s="65"/>
      <c r="AN168" s="65"/>
      <c r="AO168" s="65"/>
    </row>
    <row r="169" spans="2:41">
      <c r="B169" s="65"/>
      <c r="C169" s="65"/>
      <c r="D169" s="65"/>
      <c r="E169" s="65"/>
      <c r="F169" s="65"/>
      <c r="G169" s="65"/>
      <c r="H169" s="65"/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65"/>
      <c r="T169" s="65"/>
      <c r="U169" s="65"/>
      <c r="V169" s="65"/>
      <c r="W169" s="65"/>
      <c r="X169" s="65"/>
      <c r="Y169" s="65"/>
      <c r="Z169" s="65"/>
      <c r="AA169" s="65"/>
      <c r="AB169" s="65"/>
      <c r="AC169" s="65"/>
      <c r="AD169" s="65"/>
      <c r="AE169" s="65"/>
      <c r="AF169" s="65"/>
      <c r="AG169" s="65"/>
      <c r="AH169" s="65"/>
      <c r="AI169" s="65"/>
      <c r="AJ169" s="65"/>
      <c r="AK169" s="65"/>
      <c r="AL169" s="65"/>
      <c r="AM169" s="65"/>
      <c r="AN169" s="65"/>
      <c r="AO169" s="65"/>
    </row>
    <row r="170" spans="2:41">
      <c r="B170" s="65"/>
      <c r="C170" s="65"/>
      <c r="D170" s="65"/>
      <c r="E170" s="65"/>
      <c r="F170" s="65"/>
      <c r="G170" s="65"/>
      <c r="H170" s="65"/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65"/>
      <c r="T170" s="65"/>
      <c r="U170" s="65"/>
      <c r="V170" s="65"/>
      <c r="W170" s="65"/>
      <c r="X170" s="65"/>
      <c r="Y170" s="65"/>
      <c r="Z170" s="65"/>
      <c r="AA170" s="65"/>
      <c r="AB170" s="65"/>
      <c r="AC170" s="65"/>
      <c r="AD170" s="65"/>
      <c r="AE170" s="65"/>
      <c r="AF170" s="65"/>
      <c r="AG170" s="65"/>
      <c r="AH170" s="65"/>
      <c r="AI170" s="65"/>
      <c r="AJ170" s="65"/>
      <c r="AK170" s="65"/>
      <c r="AL170" s="65"/>
      <c r="AM170" s="65"/>
      <c r="AN170" s="65"/>
      <c r="AO170" s="65"/>
    </row>
    <row r="171" spans="2:41">
      <c r="B171" s="65"/>
      <c r="C171" s="65"/>
      <c r="D171" s="65"/>
      <c r="E171" s="65"/>
      <c r="F171" s="65"/>
      <c r="G171" s="65"/>
      <c r="H171" s="65"/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65"/>
      <c r="T171" s="65"/>
      <c r="U171" s="65"/>
      <c r="V171" s="65"/>
      <c r="W171" s="65"/>
      <c r="X171" s="65"/>
      <c r="Y171" s="65"/>
      <c r="Z171" s="65"/>
      <c r="AA171" s="65"/>
      <c r="AB171" s="65"/>
      <c r="AC171" s="65"/>
      <c r="AD171" s="65"/>
      <c r="AE171" s="65"/>
      <c r="AF171" s="65"/>
      <c r="AG171" s="65"/>
      <c r="AH171" s="65"/>
      <c r="AI171" s="65"/>
      <c r="AJ171" s="65"/>
      <c r="AK171" s="65"/>
      <c r="AL171" s="65"/>
      <c r="AM171" s="65"/>
      <c r="AN171" s="65"/>
      <c r="AO171" s="65"/>
    </row>
    <row r="172" spans="2:41">
      <c r="B172" s="65"/>
      <c r="C172" s="65"/>
      <c r="D172" s="65"/>
      <c r="E172" s="65"/>
      <c r="F172" s="65"/>
      <c r="G172" s="65"/>
      <c r="H172" s="65"/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65"/>
      <c r="T172" s="65"/>
      <c r="U172" s="65"/>
      <c r="V172" s="65"/>
      <c r="W172" s="65"/>
      <c r="X172" s="65"/>
      <c r="Y172" s="65"/>
      <c r="Z172" s="65"/>
      <c r="AA172" s="65"/>
      <c r="AB172" s="65"/>
      <c r="AC172" s="65"/>
      <c r="AD172" s="65"/>
      <c r="AE172" s="65"/>
      <c r="AF172" s="65"/>
      <c r="AG172" s="65"/>
      <c r="AH172" s="65"/>
      <c r="AI172" s="65"/>
      <c r="AJ172" s="65"/>
      <c r="AK172" s="65"/>
      <c r="AL172" s="65"/>
      <c r="AM172" s="65"/>
      <c r="AN172" s="65"/>
      <c r="AO172" s="65"/>
    </row>
    <row r="173" spans="2:41">
      <c r="B173" s="65"/>
      <c r="C173" s="65"/>
      <c r="D173" s="65"/>
      <c r="E173" s="65"/>
      <c r="F173" s="65"/>
      <c r="G173" s="65"/>
      <c r="H173" s="65"/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65"/>
      <c r="T173" s="65"/>
      <c r="U173" s="65"/>
      <c r="V173" s="65"/>
      <c r="W173" s="65"/>
      <c r="X173" s="65"/>
      <c r="Y173" s="65"/>
      <c r="Z173" s="65"/>
      <c r="AA173" s="65"/>
      <c r="AB173" s="65"/>
      <c r="AC173" s="65"/>
      <c r="AD173" s="65"/>
      <c r="AE173" s="65"/>
      <c r="AF173" s="65"/>
      <c r="AG173" s="65"/>
      <c r="AH173" s="65"/>
      <c r="AI173" s="65"/>
      <c r="AJ173" s="65"/>
      <c r="AK173" s="65"/>
      <c r="AL173" s="65"/>
      <c r="AM173" s="65"/>
      <c r="AN173" s="65"/>
      <c r="AO173" s="65"/>
    </row>
    <row r="174" spans="2:41">
      <c r="B174" s="65"/>
      <c r="C174" s="65"/>
      <c r="D174" s="65"/>
      <c r="E174" s="65"/>
      <c r="F174" s="65"/>
      <c r="G174" s="65"/>
      <c r="H174" s="65"/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65"/>
      <c r="T174" s="65"/>
      <c r="U174" s="65"/>
      <c r="V174" s="65"/>
      <c r="W174" s="65"/>
      <c r="X174" s="65"/>
      <c r="Y174" s="65"/>
      <c r="Z174" s="65"/>
      <c r="AA174" s="65"/>
      <c r="AB174" s="65"/>
      <c r="AC174" s="65"/>
      <c r="AD174" s="65"/>
      <c r="AE174" s="65"/>
      <c r="AF174" s="65"/>
      <c r="AG174" s="65"/>
      <c r="AH174" s="65"/>
      <c r="AI174" s="65"/>
      <c r="AJ174" s="65"/>
      <c r="AK174" s="65"/>
      <c r="AL174" s="65"/>
      <c r="AM174" s="65"/>
      <c r="AN174" s="65"/>
      <c r="AO174" s="65"/>
    </row>
    <row r="175" spans="2:41">
      <c r="B175" s="65"/>
      <c r="C175" s="65"/>
      <c r="D175" s="65"/>
      <c r="E175" s="65"/>
      <c r="F175" s="65"/>
      <c r="G175" s="65"/>
      <c r="H175" s="65"/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65"/>
      <c r="T175" s="65"/>
      <c r="U175" s="65"/>
      <c r="V175" s="65"/>
      <c r="W175" s="65"/>
      <c r="X175" s="65"/>
      <c r="Y175" s="65"/>
      <c r="Z175" s="65"/>
      <c r="AA175" s="65"/>
      <c r="AB175" s="65"/>
      <c r="AC175" s="65"/>
      <c r="AD175" s="65"/>
      <c r="AE175" s="65"/>
      <c r="AF175" s="65"/>
      <c r="AG175" s="65"/>
      <c r="AH175" s="65"/>
      <c r="AI175" s="65"/>
      <c r="AJ175" s="65"/>
      <c r="AK175" s="65"/>
      <c r="AL175" s="65"/>
      <c r="AM175" s="65"/>
      <c r="AN175" s="65"/>
      <c r="AO175" s="65"/>
    </row>
    <row r="176" spans="2:41">
      <c r="B176" s="65"/>
      <c r="C176" s="65"/>
      <c r="D176" s="65"/>
      <c r="E176" s="65"/>
      <c r="F176" s="65"/>
      <c r="G176" s="65"/>
      <c r="H176" s="65"/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65"/>
      <c r="T176" s="65"/>
      <c r="U176" s="65"/>
      <c r="V176" s="65"/>
      <c r="W176" s="65"/>
      <c r="X176" s="65"/>
      <c r="Y176" s="65"/>
      <c r="Z176" s="65"/>
      <c r="AA176" s="65"/>
      <c r="AB176" s="65"/>
      <c r="AC176" s="65"/>
      <c r="AD176" s="65"/>
      <c r="AE176" s="65"/>
      <c r="AF176" s="65"/>
      <c r="AG176" s="65"/>
      <c r="AH176" s="65"/>
      <c r="AI176" s="65"/>
      <c r="AJ176" s="65"/>
      <c r="AK176" s="65"/>
      <c r="AL176" s="65"/>
      <c r="AM176" s="65"/>
      <c r="AN176" s="65"/>
      <c r="AO176" s="65"/>
    </row>
    <row r="177" spans="2:41">
      <c r="B177" s="65"/>
      <c r="C177" s="65"/>
      <c r="D177" s="65"/>
      <c r="E177" s="65"/>
      <c r="F177" s="65"/>
      <c r="G177" s="65"/>
      <c r="H177" s="65"/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65"/>
      <c r="T177" s="65"/>
      <c r="U177" s="65"/>
      <c r="V177" s="65"/>
      <c r="W177" s="65"/>
      <c r="X177" s="65"/>
      <c r="Y177" s="65"/>
      <c r="Z177" s="65"/>
      <c r="AA177" s="65"/>
      <c r="AB177" s="65"/>
      <c r="AC177" s="65"/>
      <c r="AD177" s="65"/>
      <c r="AE177" s="65"/>
      <c r="AF177" s="65"/>
      <c r="AG177" s="65"/>
      <c r="AH177" s="65"/>
      <c r="AI177" s="65"/>
      <c r="AJ177" s="65"/>
      <c r="AK177" s="65"/>
      <c r="AL177" s="65"/>
      <c r="AM177" s="65"/>
      <c r="AN177" s="65"/>
      <c r="AO177" s="65"/>
    </row>
    <row r="178" spans="2:41">
      <c r="B178" s="65"/>
      <c r="C178" s="65"/>
      <c r="D178" s="65"/>
      <c r="E178" s="65"/>
      <c r="F178" s="65"/>
      <c r="G178" s="65"/>
      <c r="H178" s="65"/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65"/>
      <c r="T178" s="65"/>
      <c r="U178" s="65"/>
      <c r="V178" s="65"/>
      <c r="W178" s="65"/>
      <c r="X178" s="65"/>
      <c r="Y178" s="65"/>
      <c r="Z178" s="65"/>
      <c r="AA178" s="65"/>
      <c r="AB178" s="65"/>
      <c r="AC178" s="65"/>
      <c r="AD178" s="65"/>
      <c r="AE178" s="65"/>
      <c r="AF178" s="65"/>
      <c r="AG178" s="65"/>
      <c r="AH178" s="65"/>
      <c r="AI178" s="65"/>
      <c r="AJ178" s="65"/>
      <c r="AK178" s="65"/>
      <c r="AL178" s="65"/>
      <c r="AM178" s="65"/>
      <c r="AN178" s="65"/>
      <c r="AO178" s="65"/>
    </row>
    <row r="179" spans="2:41">
      <c r="B179" s="65"/>
      <c r="C179" s="65"/>
      <c r="D179" s="65"/>
      <c r="E179" s="65"/>
      <c r="F179" s="65"/>
      <c r="G179" s="65"/>
      <c r="H179" s="65"/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65"/>
      <c r="T179" s="65"/>
      <c r="U179" s="65"/>
      <c r="V179" s="65"/>
      <c r="W179" s="65"/>
      <c r="X179" s="65"/>
      <c r="Y179" s="65"/>
      <c r="Z179" s="65"/>
      <c r="AA179" s="65"/>
      <c r="AB179" s="65"/>
      <c r="AC179" s="65"/>
      <c r="AD179" s="65"/>
      <c r="AE179" s="65"/>
      <c r="AF179" s="65"/>
      <c r="AG179" s="65"/>
      <c r="AH179" s="65"/>
      <c r="AI179" s="65"/>
      <c r="AJ179" s="65"/>
      <c r="AK179" s="65"/>
      <c r="AL179" s="65"/>
      <c r="AM179" s="65"/>
      <c r="AN179" s="65"/>
      <c r="AO179" s="65"/>
    </row>
    <row r="180" spans="2:41">
      <c r="B180" s="65"/>
      <c r="C180" s="65"/>
      <c r="D180" s="65"/>
      <c r="E180" s="65"/>
      <c r="F180" s="65"/>
      <c r="G180" s="65"/>
      <c r="H180" s="65"/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65"/>
      <c r="T180" s="65"/>
      <c r="U180" s="65"/>
      <c r="V180" s="65"/>
      <c r="W180" s="65"/>
      <c r="X180" s="65"/>
      <c r="Y180" s="65"/>
      <c r="Z180" s="65"/>
      <c r="AA180" s="65"/>
      <c r="AB180" s="65"/>
      <c r="AC180" s="65"/>
      <c r="AD180" s="65"/>
      <c r="AE180" s="65"/>
      <c r="AF180" s="65"/>
      <c r="AG180" s="65"/>
      <c r="AH180" s="65"/>
      <c r="AI180" s="65"/>
      <c r="AJ180" s="65"/>
      <c r="AK180" s="65"/>
      <c r="AL180" s="65"/>
      <c r="AM180" s="65"/>
      <c r="AN180" s="65"/>
      <c r="AO180" s="65"/>
    </row>
    <row r="181" spans="2:41">
      <c r="B181" s="65"/>
      <c r="C181" s="65"/>
      <c r="D181" s="65"/>
      <c r="E181" s="65"/>
      <c r="F181" s="65"/>
      <c r="G181" s="65"/>
      <c r="H181" s="65"/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65"/>
      <c r="T181" s="65"/>
      <c r="U181" s="65"/>
      <c r="V181" s="65"/>
      <c r="W181" s="65"/>
      <c r="X181" s="65"/>
      <c r="Y181" s="65"/>
      <c r="Z181" s="65"/>
      <c r="AA181" s="65"/>
      <c r="AB181" s="65"/>
      <c r="AC181" s="65"/>
      <c r="AD181" s="65"/>
      <c r="AE181" s="65"/>
      <c r="AF181" s="65"/>
      <c r="AG181" s="65"/>
      <c r="AH181" s="65"/>
      <c r="AI181" s="65"/>
      <c r="AJ181" s="65"/>
      <c r="AK181" s="65"/>
      <c r="AL181" s="65"/>
      <c r="AM181" s="65"/>
      <c r="AN181" s="65"/>
      <c r="AO181" s="65"/>
    </row>
    <row r="182" spans="2:41">
      <c r="B182" s="65"/>
      <c r="C182" s="65"/>
      <c r="D182" s="65"/>
      <c r="E182" s="65"/>
      <c r="F182" s="65"/>
      <c r="G182" s="65"/>
      <c r="H182" s="65"/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65"/>
      <c r="T182" s="65"/>
      <c r="U182" s="65"/>
      <c r="V182" s="65"/>
      <c r="W182" s="65"/>
      <c r="X182" s="65"/>
      <c r="Y182" s="65"/>
      <c r="Z182" s="65"/>
      <c r="AA182" s="65"/>
      <c r="AB182" s="65"/>
      <c r="AC182" s="65"/>
      <c r="AD182" s="65"/>
      <c r="AE182" s="65"/>
      <c r="AF182" s="65"/>
      <c r="AG182" s="65"/>
      <c r="AH182" s="65"/>
      <c r="AI182" s="65"/>
      <c r="AJ182" s="65"/>
      <c r="AK182" s="65"/>
      <c r="AL182" s="65"/>
      <c r="AM182" s="65"/>
      <c r="AN182" s="65"/>
      <c r="AO182" s="65"/>
    </row>
    <row r="183" spans="2:41">
      <c r="B183" s="65"/>
      <c r="C183" s="65"/>
      <c r="D183" s="65"/>
      <c r="E183" s="65"/>
      <c r="F183" s="65"/>
      <c r="G183" s="65"/>
      <c r="H183" s="65"/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65"/>
      <c r="T183" s="65"/>
      <c r="U183" s="65"/>
      <c r="V183" s="65"/>
      <c r="W183" s="65"/>
      <c r="X183" s="65"/>
      <c r="Y183" s="65"/>
      <c r="Z183" s="65"/>
      <c r="AA183" s="65"/>
      <c r="AB183" s="65"/>
      <c r="AC183" s="65"/>
      <c r="AD183" s="65"/>
      <c r="AE183" s="65"/>
      <c r="AF183" s="65"/>
      <c r="AG183" s="65"/>
      <c r="AH183" s="65"/>
      <c r="AI183" s="65"/>
      <c r="AJ183" s="65"/>
      <c r="AK183" s="65"/>
      <c r="AL183" s="65"/>
      <c r="AM183" s="65"/>
      <c r="AN183" s="65"/>
      <c r="AO183" s="65"/>
    </row>
    <row r="184" spans="2:41">
      <c r="B184" s="65"/>
      <c r="C184" s="65"/>
      <c r="D184" s="65"/>
      <c r="E184" s="65"/>
      <c r="F184" s="65"/>
      <c r="G184" s="65"/>
      <c r="H184" s="65"/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65"/>
      <c r="T184" s="65"/>
      <c r="U184" s="65"/>
      <c r="V184" s="65"/>
      <c r="W184" s="65"/>
      <c r="X184" s="65"/>
      <c r="Y184" s="65"/>
      <c r="Z184" s="65"/>
      <c r="AA184" s="65"/>
      <c r="AB184" s="65"/>
      <c r="AC184" s="65"/>
      <c r="AD184" s="65"/>
      <c r="AE184" s="65"/>
      <c r="AF184" s="65"/>
      <c r="AG184" s="65"/>
      <c r="AH184" s="65"/>
      <c r="AI184" s="65"/>
      <c r="AJ184" s="65"/>
      <c r="AK184" s="65"/>
      <c r="AL184" s="65"/>
      <c r="AM184" s="65"/>
      <c r="AN184" s="65"/>
      <c r="AO184" s="65"/>
    </row>
    <row r="185" spans="2:41">
      <c r="B185" s="65"/>
      <c r="C185" s="65"/>
      <c r="D185" s="65"/>
      <c r="E185" s="65"/>
      <c r="F185" s="65"/>
      <c r="G185" s="65"/>
      <c r="H185" s="65"/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65"/>
      <c r="T185" s="65"/>
      <c r="U185" s="65"/>
      <c r="V185" s="65"/>
      <c r="W185" s="65"/>
      <c r="X185" s="65"/>
      <c r="Y185" s="65"/>
      <c r="Z185" s="65"/>
      <c r="AA185" s="65"/>
      <c r="AB185" s="65"/>
      <c r="AC185" s="65"/>
      <c r="AD185" s="65"/>
      <c r="AE185" s="65"/>
      <c r="AF185" s="65"/>
      <c r="AG185" s="65"/>
      <c r="AH185" s="65"/>
      <c r="AI185" s="65"/>
      <c r="AJ185" s="65"/>
      <c r="AK185" s="65"/>
      <c r="AL185" s="65"/>
      <c r="AM185" s="65"/>
      <c r="AN185" s="65"/>
      <c r="AO185" s="65"/>
    </row>
    <row r="186" spans="2:41">
      <c r="B186" s="65"/>
      <c r="C186" s="65"/>
      <c r="D186" s="65"/>
      <c r="E186" s="65"/>
      <c r="F186" s="65"/>
      <c r="G186" s="65"/>
      <c r="H186" s="65"/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65"/>
      <c r="T186" s="65"/>
      <c r="U186" s="65"/>
      <c r="V186" s="65"/>
      <c r="W186" s="65"/>
      <c r="X186" s="65"/>
      <c r="Y186" s="65"/>
      <c r="Z186" s="65"/>
      <c r="AA186" s="65"/>
      <c r="AB186" s="65"/>
      <c r="AC186" s="65"/>
      <c r="AD186" s="65"/>
      <c r="AE186" s="65"/>
      <c r="AF186" s="65"/>
      <c r="AG186" s="65"/>
      <c r="AH186" s="65"/>
      <c r="AI186" s="65"/>
      <c r="AJ186" s="65"/>
      <c r="AK186" s="65"/>
      <c r="AL186" s="65"/>
      <c r="AM186" s="65"/>
      <c r="AN186" s="65"/>
      <c r="AO186" s="65"/>
    </row>
    <row r="187" spans="2:41">
      <c r="B187" s="65"/>
      <c r="C187" s="65"/>
      <c r="D187" s="65"/>
      <c r="E187" s="65"/>
      <c r="F187" s="65"/>
      <c r="G187" s="65"/>
      <c r="H187" s="65"/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65"/>
      <c r="T187" s="65"/>
      <c r="U187" s="65"/>
      <c r="V187" s="65"/>
      <c r="W187" s="65"/>
      <c r="X187" s="65"/>
      <c r="Y187" s="65"/>
      <c r="Z187" s="65"/>
      <c r="AA187" s="65"/>
      <c r="AB187" s="65"/>
      <c r="AC187" s="65"/>
      <c r="AD187" s="65"/>
      <c r="AE187" s="65"/>
      <c r="AF187" s="65"/>
      <c r="AG187" s="65"/>
      <c r="AH187" s="65"/>
      <c r="AI187" s="65"/>
      <c r="AJ187" s="65"/>
      <c r="AK187" s="65"/>
      <c r="AL187" s="65"/>
      <c r="AM187" s="65"/>
      <c r="AN187" s="65"/>
      <c r="AO187" s="65"/>
    </row>
  </sheetData>
  <printOptions gridLines="1" gridLinesSet="0"/>
  <pageMargins left="0.75" right="0.75" top="1" bottom="1" header="0.5" footer="0.5"/>
  <pageSetup orientation="landscape" horizontalDpi="300" verticalDpi="300"/>
  <headerFooter alignWithMargins="0">
    <oddHeader>&amp;A</oddHeader>
    <oddFooter>Page 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6391B9-8490-6C4F-A5C5-C2D6BC55ED1D}">
  <dimension ref="B2:C6"/>
  <sheetViews>
    <sheetView zoomScaleNormal="100" workbookViewId="0">
      <selection activeCell="C8" sqref="C8"/>
    </sheetView>
  </sheetViews>
  <sheetFormatPr baseColWidth="10" defaultRowHeight="16"/>
  <cols>
    <col min="1" max="1" width="3.140625" customWidth="1"/>
    <col min="2" max="2" width="14.140625" customWidth="1"/>
  </cols>
  <sheetData>
    <row r="2" spans="2:3">
      <c r="B2" s="120" t="s">
        <v>90</v>
      </c>
      <c r="C2" s="120"/>
    </row>
    <row r="3" spans="2:3">
      <c r="B3" s="120" t="s">
        <v>91</v>
      </c>
      <c r="C3" s="120"/>
    </row>
    <row r="4" spans="2:3">
      <c r="B4" s="120" t="s">
        <v>92</v>
      </c>
      <c r="C4" s="120"/>
    </row>
    <row r="5" spans="2:3">
      <c r="B5" s="121" t="s">
        <v>39</v>
      </c>
      <c r="C5" s="121"/>
    </row>
    <row r="6" spans="2:3" ht="51">
      <c r="B6" s="122" t="s">
        <v>93</v>
      </c>
      <c r="C6" s="123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35CE62-6FAA-9E4D-A9E5-CFEA9988E4C4}">
  <dimension ref="A1:AO187"/>
  <sheetViews>
    <sheetView zoomScaleNormal="100" zoomScalePageLayoutView="125" workbookViewId="0">
      <selection activeCell="E23" sqref="E23"/>
    </sheetView>
  </sheetViews>
  <sheetFormatPr baseColWidth="10" defaultColWidth="8.7109375" defaultRowHeight="16"/>
  <cols>
    <col min="1" max="1" width="4.42578125" style="34" customWidth="1"/>
    <col min="2" max="2" width="10.85546875" style="34" customWidth="1"/>
    <col min="3" max="3" width="8.7109375" style="34" customWidth="1"/>
    <col min="4" max="4" width="12" style="34" bestFit="1" customWidth="1"/>
    <col min="5" max="5" width="8.7109375" style="34" customWidth="1"/>
    <col min="6" max="6" width="10.140625" style="34" customWidth="1"/>
    <col min="7" max="7" width="12.28515625" style="34" customWidth="1"/>
    <col min="8" max="8" width="11.42578125" style="34" customWidth="1"/>
    <col min="9" max="1999" width="8.7109375" style="34"/>
    <col min="2000" max="2000" width="2.28515625" style="34" customWidth="1"/>
    <col min="2001" max="16384" width="8.7109375" style="34"/>
  </cols>
  <sheetData>
    <row r="1" spans="2:41" ht="17" thickBot="1">
      <c r="B1" s="64" t="s">
        <v>11</v>
      </c>
      <c r="C1" s="65"/>
      <c r="D1" s="65"/>
      <c r="E1" s="65"/>
      <c r="F1" s="66"/>
      <c r="G1" s="67"/>
      <c r="H1" s="66"/>
      <c r="I1" s="66"/>
      <c r="J1" s="66"/>
      <c r="K1" s="68" t="s">
        <v>12</v>
      </c>
      <c r="L1" s="65">
        <f>E2/E3</f>
        <v>2.8125</v>
      </c>
      <c r="M1" s="65"/>
      <c r="N1" s="68" t="s">
        <v>13</v>
      </c>
      <c r="O1" s="65">
        <f>E4-1</f>
        <v>3</v>
      </c>
      <c r="P1" s="65"/>
      <c r="Q1" s="65"/>
      <c r="R1" s="68" t="s">
        <v>14</v>
      </c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</row>
    <row r="2" spans="2:41" ht="17" thickBot="1">
      <c r="B2" s="65"/>
      <c r="C2" s="69" t="s">
        <v>15</v>
      </c>
      <c r="D2" s="65"/>
      <c r="E2" s="70">
        <f>45</f>
        <v>45</v>
      </c>
      <c r="F2" s="66" t="str">
        <f>"per "&amp;units</f>
        <v>per hour</v>
      </c>
      <c r="G2" s="71" t="s">
        <v>16</v>
      </c>
      <c r="H2" s="66"/>
      <c r="I2" s="66"/>
      <c r="J2" s="66"/>
      <c r="K2" s="68" t="s">
        <v>17</v>
      </c>
      <c r="L2" s="65">
        <f>L1/E4</f>
        <v>0.703125</v>
      </c>
      <c r="M2" s="65"/>
      <c r="N2" s="65"/>
      <c r="O2" s="65"/>
      <c r="P2" s="65"/>
      <c r="Q2" s="65"/>
      <c r="R2" s="68" t="s">
        <v>18</v>
      </c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</row>
    <row r="3" spans="2:41" ht="17" thickBot="1">
      <c r="B3" s="65"/>
      <c r="C3" s="69" t="s">
        <v>19</v>
      </c>
      <c r="D3" s="65"/>
      <c r="E3" s="70">
        <f>60/3.75</f>
        <v>16</v>
      </c>
      <c r="F3" s="66" t="str">
        <f>"per "&amp;units</f>
        <v>per hour</v>
      </c>
      <c r="G3" s="71" t="s">
        <v>20</v>
      </c>
      <c r="H3" s="66"/>
      <c r="I3" s="66"/>
      <c r="J3" s="66"/>
      <c r="K3" s="65"/>
      <c r="L3" s="65">
        <f>(L1^E4)/(Q3*(1-L2))</f>
        <v>8.7818346525493425</v>
      </c>
      <c r="M3" s="65"/>
      <c r="N3" s="65"/>
      <c r="O3" s="68" t="s">
        <v>21</v>
      </c>
      <c r="P3" s="65"/>
      <c r="Q3" s="72">
        <f>P54</f>
        <v>24</v>
      </c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</row>
    <row r="4" spans="2:41" ht="17" thickBot="1">
      <c r="B4" s="65"/>
      <c r="C4" s="69" t="s">
        <v>22</v>
      </c>
      <c r="D4" s="65"/>
      <c r="E4" s="73">
        <v>4</v>
      </c>
      <c r="F4" s="74" t="s">
        <v>23</v>
      </c>
      <c r="G4" s="75"/>
      <c r="H4" s="75"/>
      <c r="I4" s="75"/>
      <c r="J4" s="7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</row>
    <row r="5" spans="2:41" ht="17" thickBot="1">
      <c r="B5" s="76" t="str">
        <f>IF(F6&lt;1,R2,R1)</f>
        <v xml:space="preserve"> </v>
      </c>
      <c r="C5" s="77" t="s">
        <v>35</v>
      </c>
      <c r="D5" s="65"/>
      <c r="E5" s="78" t="s">
        <v>34</v>
      </c>
      <c r="F5" s="66"/>
      <c r="G5" s="75"/>
      <c r="H5" s="75"/>
      <c r="I5" s="75"/>
      <c r="J5" s="75"/>
      <c r="K5" s="68" t="s">
        <v>24</v>
      </c>
      <c r="L5" s="65">
        <f>1/(SUM(L7:L27)+L3)</f>
        <v>4.9364923907582854E-2</v>
      </c>
      <c r="M5" s="65"/>
      <c r="N5" s="65">
        <f>1-SUM(N7:N47)</f>
        <v>0.4335145993920726</v>
      </c>
      <c r="O5" s="65">
        <f>E4</f>
        <v>4</v>
      </c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5"/>
      <c r="AL5" s="65"/>
      <c r="AM5" s="65"/>
      <c r="AN5" s="65"/>
      <c r="AO5" s="65"/>
    </row>
    <row r="6" spans="2:41">
      <c r="B6" s="68" t="s">
        <v>25</v>
      </c>
      <c r="C6" s="65"/>
      <c r="D6" s="65"/>
      <c r="E6" s="65"/>
      <c r="F6" s="79">
        <f>E2/(E3*E4)</f>
        <v>0.703125</v>
      </c>
      <c r="G6" s="75"/>
      <c r="H6" s="75"/>
      <c r="I6" s="75"/>
      <c r="J6" s="75"/>
      <c r="K6" s="65"/>
      <c r="L6" s="65"/>
      <c r="M6" s="80" t="s">
        <v>26</v>
      </c>
      <c r="N6" s="65"/>
      <c r="O6" s="65">
        <f>IF(+O5&lt;=1,1,+O5-1)</f>
        <v>3</v>
      </c>
      <c r="P6" s="65">
        <f>IF(O5=0,1,+O6*O5)</f>
        <v>12</v>
      </c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5"/>
      <c r="AO6" s="65"/>
    </row>
    <row r="7" spans="2:41">
      <c r="B7" s="68" t="s">
        <v>27</v>
      </c>
      <c r="C7" s="65"/>
      <c r="D7" s="65"/>
      <c r="E7" s="65"/>
      <c r="F7" s="81">
        <f>L5</f>
        <v>4.9364923907582854E-2</v>
      </c>
      <c r="G7" s="75"/>
      <c r="H7" s="75"/>
      <c r="I7" s="75"/>
      <c r="J7" s="75"/>
      <c r="K7" s="65">
        <v>0</v>
      </c>
      <c r="L7" s="65">
        <v>1</v>
      </c>
      <c r="M7" s="65">
        <f>L5</f>
        <v>4.9364923907582854E-2</v>
      </c>
      <c r="N7" s="65">
        <f t="shared" ref="N7:N47" si="0">IF(K7&lt;$E$4,M7,0)</f>
        <v>4.9364923907582854E-2</v>
      </c>
      <c r="O7" s="65">
        <f t="shared" ref="O7:O54" si="1">IF(+O6=1,1,+O6-1)</f>
        <v>2</v>
      </c>
      <c r="P7" s="65">
        <f t="shared" ref="P7:P54" si="2">P6*O7</f>
        <v>24</v>
      </c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</row>
    <row r="8" spans="2:41">
      <c r="B8" s="68" t="s">
        <v>28</v>
      </c>
      <c r="C8" s="65"/>
      <c r="D8" s="65"/>
      <c r="E8" s="65"/>
      <c r="F8" s="81">
        <f>F7*(L1^(E4+1))/((Q3/E4)*(E4-L1)^2)</f>
        <v>1.02674510382333</v>
      </c>
      <c r="G8" s="75"/>
      <c r="H8" s="75"/>
      <c r="I8" s="75"/>
      <c r="J8" s="75"/>
      <c r="K8" s="65">
        <v>1</v>
      </c>
      <c r="L8" s="65">
        <f>IF(K8&gt;$O$1,0,+L1)</f>
        <v>2.8125</v>
      </c>
      <c r="M8" s="65">
        <f t="shared" ref="M8:M47" si="3">IF(K8&gt;$E$4,+$L$1*M7/$E$4,+$L$1*M7/K8)</f>
        <v>0.13883884849007677</v>
      </c>
      <c r="N8" s="65">
        <f t="shared" si="0"/>
        <v>0.13883884849007677</v>
      </c>
      <c r="O8" s="65">
        <f t="shared" si="1"/>
        <v>1</v>
      </c>
      <c r="P8" s="65">
        <f t="shared" si="2"/>
        <v>24</v>
      </c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65"/>
      <c r="AO8" s="65"/>
    </row>
    <row r="9" spans="2:41">
      <c r="B9" s="68" t="s">
        <v>29</v>
      </c>
      <c r="C9" s="65"/>
      <c r="D9" s="65"/>
      <c r="E9" s="65"/>
      <c r="F9" s="81">
        <f>F8+F6*E4</f>
        <v>3.83924510382333</v>
      </c>
      <c r="G9" s="75"/>
      <c r="H9" s="124" t="s">
        <v>94</v>
      </c>
      <c r="I9" s="75"/>
      <c r="J9" s="75"/>
      <c r="K9" s="65">
        <v>2</v>
      </c>
      <c r="L9" s="65">
        <f t="shared" ref="L9:L27" si="4">IF(K9&gt;$O$1,0,+L8*$L$1/K9)</f>
        <v>3.955078125</v>
      </c>
      <c r="M9" s="65">
        <f t="shared" si="3"/>
        <v>0.19524213068917046</v>
      </c>
      <c r="N9" s="65">
        <f t="shared" si="0"/>
        <v>0.19524213068917046</v>
      </c>
      <c r="O9" s="65">
        <f t="shared" si="1"/>
        <v>1</v>
      </c>
      <c r="P9" s="65">
        <f t="shared" si="2"/>
        <v>24</v>
      </c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  <c r="AO9" s="65"/>
    </row>
    <row r="10" spans="2:41">
      <c r="B10" s="68" t="s">
        <v>30</v>
      </c>
      <c r="C10" s="65"/>
      <c r="D10" s="65"/>
      <c r="E10" s="65"/>
      <c r="F10" s="81">
        <f>F8/E2</f>
        <v>2.2816557862740665E-2</v>
      </c>
      <c r="G10" s="75" t="str">
        <f>units&amp;"s"</f>
        <v>hours</v>
      </c>
      <c r="H10" s="125">
        <f>F10*60</f>
        <v>1.3689934717644399</v>
      </c>
      <c r="I10" s="75"/>
      <c r="J10" s="75"/>
      <c r="K10" s="65">
        <v>3</v>
      </c>
      <c r="L10" s="65">
        <f t="shared" si="4"/>
        <v>3.7078857421875</v>
      </c>
      <c r="M10" s="65">
        <f t="shared" si="3"/>
        <v>0.1830394975210973</v>
      </c>
      <c r="N10" s="65">
        <f t="shared" si="0"/>
        <v>0.1830394975210973</v>
      </c>
      <c r="O10" s="65">
        <f t="shared" si="1"/>
        <v>1</v>
      </c>
      <c r="P10" s="65">
        <f t="shared" si="2"/>
        <v>24</v>
      </c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</row>
    <row r="11" spans="2:41">
      <c r="B11" s="68" t="s">
        <v>31</v>
      </c>
      <c r="C11" s="65"/>
      <c r="D11" s="65"/>
      <c r="E11" s="65"/>
      <c r="F11" s="81">
        <f>F10+1/E3</f>
        <v>8.5316557862740672E-2</v>
      </c>
      <c r="G11" s="75" t="str">
        <f>units&amp;"s"</f>
        <v>hours</v>
      </c>
      <c r="H11" s="125">
        <f>F11*60</f>
        <v>5.1189934717644405</v>
      </c>
      <c r="I11" s="75"/>
      <c r="J11" s="75"/>
      <c r="K11" s="65">
        <v>4</v>
      </c>
      <c r="L11" s="65">
        <f t="shared" si="4"/>
        <v>0</v>
      </c>
      <c r="M11" s="65">
        <f t="shared" si="3"/>
        <v>0.12869964669452155</v>
      </c>
      <c r="N11" s="65">
        <f t="shared" si="0"/>
        <v>0</v>
      </c>
      <c r="O11" s="65">
        <f t="shared" si="1"/>
        <v>1</v>
      </c>
      <c r="P11" s="65">
        <f t="shared" si="2"/>
        <v>24</v>
      </c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</row>
    <row r="12" spans="2:41">
      <c r="B12" s="68" t="s">
        <v>32</v>
      </c>
      <c r="C12" s="65"/>
      <c r="D12" s="65"/>
      <c r="E12" s="65"/>
      <c r="F12" s="81">
        <f>N5</f>
        <v>0.4335145993920726</v>
      </c>
      <c r="G12" s="75"/>
      <c r="H12" s="75"/>
      <c r="I12" s="75"/>
      <c r="J12" s="75"/>
      <c r="K12" s="65">
        <v>5</v>
      </c>
      <c r="L12" s="65">
        <f t="shared" si="4"/>
        <v>0</v>
      </c>
      <c r="M12" s="65">
        <f t="shared" si="3"/>
        <v>9.0491939082085471E-2</v>
      </c>
      <c r="N12" s="65">
        <f t="shared" si="0"/>
        <v>0</v>
      </c>
      <c r="O12" s="65">
        <f t="shared" si="1"/>
        <v>1</v>
      </c>
      <c r="P12" s="65">
        <f t="shared" si="2"/>
        <v>24</v>
      </c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</row>
    <row r="13" spans="2:41">
      <c r="B13" s="65"/>
      <c r="C13" s="65"/>
      <c r="D13" s="65"/>
      <c r="E13" s="65"/>
      <c r="F13" s="65"/>
      <c r="G13" s="75"/>
      <c r="H13" s="75"/>
      <c r="I13" s="75"/>
      <c r="J13" s="75"/>
      <c r="K13" s="65">
        <v>6</v>
      </c>
      <c r="L13" s="65">
        <f t="shared" si="4"/>
        <v>0</v>
      </c>
      <c r="M13" s="65">
        <f t="shared" si="3"/>
        <v>6.3627144667091351E-2</v>
      </c>
      <c r="N13" s="65">
        <f t="shared" si="0"/>
        <v>0</v>
      </c>
      <c r="O13" s="65">
        <f t="shared" si="1"/>
        <v>1</v>
      </c>
      <c r="P13" s="65">
        <f t="shared" si="2"/>
        <v>24</v>
      </c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</row>
    <row r="14" spans="2:41">
      <c r="B14" s="65"/>
      <c r="C14" s="65"/>
      <c r="D14" s="65"/>
      <c r="E14" s="65"/>
      <c r="F14" s="65"/>
      <c r="G14" s="75"/>
      <c r="H14" s="75"/>
      <c r="I14" s="75"/>
      <c r="J14" s="75"/>
      <c r="K14" s="65">
        <v>7</v>
      </c>
      <c r="L14" s="65">
        <f t="shared" si="4"/>
        <v>0</v>
      </c>
      <c r="M14" s="65">
        <f t="shared" si="3"/>
        <v>4.4737836094048605E-2</v>
      </c>
      <c r="N14" s="65">
        <f t="shared" si="0"/>
        <v>0</v>
      </c>
      <c r="O14" s="65">
        <f t="shared" si="1"/>
        <v>1</v>
      </c>
      <c r="P14" s="65">
        <f t="shared" si="2"/>
        <v>24</v>
      </c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</row>
    <row r="15" spans="2:41">
      <c r="B15" s="65"/>
      <c r="C15" s="65"/>
      <c r="D15" s="65"/>
      <c r="E15" s="65"/>
      <c r="F15" s="65"/>
      <c r="G15" s="75"/>
      <c r="H15" s="75"/>
      <c r="I15" s="75"/>
      <c r="J15" s="75"/>
      <c r="K15" s="65">
        <v>8</v>
      </c>
      <c r="L15" s="65">
        <f t="shared" si="4"/>
        <v>0</v>
      </c>
      <c r="M15" s="65">
        <f t="shared" si="3"/>
        <v>3.1456291003627929E-2</v>
      </c>
      <c r="N15" s="65">
        <f t="shared" si="0"/>
        <v>0</v>
      </c>
      <c r="O15" s="65">
        <f t="shared" si="1"/>
        <v>1</v>
      </c>
      <c r="P15" s="65">
        <f t="shared" si="2"/>
        <v>24</v>
      </c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65"/>
      <c r="AO15" s="65"/>
    </row>
    <row r="16" spans="2:41">
      <c r="B16" s="65"/>
      <c r="C16" s="65"/>
      <c r="D16" s="65"/>
      <c r="E16" s="65"/>
      <c r="F16" s="65"/>
      <c r="G16" s="75"/>
      <c r="H16" s="75"/>
      <c r="I16" s="75"/>
      <c r="J16" s="75"/>
      <c r="K16" s="65">
        <v>9</v>
      </c>
      <c r="L16" s="65">
        <f t="shared" si="4"/>
        <v>0</v>
      </c>
      <c r="M16" s="65">
        <f t="shared" si="3"/>
        <v>2.2117704611925887E-2</v>
      </c>
      <c r="N16" s="65">
        <f t="shared" si="0"/>
        <v>0</v>
      </c>
      <c r="O16" s="65">
        <f t="shared" si="1"/>
        <v>1</v>
      </c>
      <c r="P16" s="65">
        <f t="shared" si="2"/>
        <v>24</v>
      </c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</row>
    <row r="17" spans="2:41">
      <c r="B17" s="65"/>
      <c r="C17" s="65"/>
      <c r="D17" s="65"/>
      <c r="E17" s="65"/>
      <c r="F17" s="65"/>
      <c r="G17" s="75"/>
      <c r="H17" s="75"/>
      <c r="I17" s="75"/>
      <c r="J17" s="75"/>
      <c r="K17" s="65">
        <v>10</v>
      </c>
      <c r="L17" s="65">
        <f t="shared" si="4"/>
        <v>0</v>
      </c>
      <c r="M17" s="65">
        <f t="shared" si="3"/>
        <v>1.5551511055260389E-2</v>
      </c>
      <c r="N17" s="65">
        <f t="shared" si="0"/>
        <v>0</v>
      </c>
      <c r="O17" s="65">
        <f t="shared" si="1"/>
        <v>1</v>
      </c>
      <c r="P17" s="65">
        <f t="shared" si="2"/>
        <v>24</v>
      </c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</row>
    <row r="18" spans="2:41">
      <c r="B18" s="66"/>
      <c r="C18" s="66"/>
      <c r="D18" s="66"/>
      <c r="E18" s="66"/>
      <c r="F18" s="66"/>
      <c r="G18" s="75"/>
      <c r="H18" s="75"/>
      <c r="I18" s="75"/>
      <c r="J18" s="75"/>
      <c r="K18" s="65">
        <v>11</v>
      </c>
      <c r="L18" s="65">
        <f t="shared" si="4"/>
        <v>0</v>
      </c>
      <c r="M18" s="65">
        <f t="shared" si="3"/>
        <v>1.093465621072996E-2</v>
      </c>
      <c r="N18" s="65">
        <f t="shared" si="0"/>
        <v>0</v>
      </c>
      <c r="O18" s="65">
        <f t="shared" si="1"/>
        <v>1</v>
      </c>
      <c r="P18" s="65">
        <f t="shared" si="2"/>
        <v>24</v>
      </c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</row>
    <row r="19" spans="2:41">
      <c r="B19" s="67"/>
      <c r="C19" s="66"/>
      <c r="D19" s="66"/>
      <c r="E19" s="66"/>
      <c r="F19" s="67"/>
      <c r="G19" s="75"/>
      <c r="H19" s="75"/>
      <c r="I19" s="75"/>
      <c r="J19" s="75"/>
      <c r="K19" s="65">
        <v>12</v>
      </c>
      <c r="L19" s="65">
        <f t="shared" si="4"/>
        <v>0</v>
      </c>
      <c r="M19" s="65">
        <f t="shared" si="3"/>
        <v>7.6884301481695031E-3</v>
      </c>
      <c r="N19" s="65">
        <f t="shared" si="0"/>
        <v>0</v>
      </c>
      <c r="O19" s="65">
        <f t="shared" si="1"/>
        <v>1</v>
      </c>
      <c r="P19" s="65">
        <f t="shared" si="2"/>
        <v>24</v>
      </c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5"/>
      <c r="AK19" s="65"/>
      <c r="AL19" s="65"/>
      <c r="AM19" s="65"/>
      <c r="AN19" s="65"/>
      <c r="AO19" s="65"/>
    </row>
    <row r="20" spans="2:41">
      <c r="B20" s="115"/>
      <c r="C20" s="115"/>
      <c r="D20" s="115"/>
      <c r="E20" s="115"/>
      <c r="F20" s="115"/>
      <c r="G20" s="115"/>
      <c r="H20" s="115"/>
      <c r="I20" s="65"/>
      <c r="J20" s="65"/>
      <c r="K20" s="65">
        <v>13</v>
      </c>
      <c r="L20" s="65">
        <f t="shared" si="4"/>
        <v>0</v>
      </c>
      <c r="M20" s="65">
        <f t="shared" si="3"/>
        <v>5.4059274479316818E-3</v>
      </c>
      <c r="N20" s="65">
        <f t="shared" si="0"/>
        <v>0</v>
      </c>
      <c r="O20" s="65">
        <f t="shared" si="1"/>
        <v>1</v>
      </c>
      <c r="P20" s="65">
        <f t="shared" si="2"/>
        <v>24</v>
      </c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65"/>
    </row>
    <row r="21" spans="2:41">
      <c r="B21" s="115"/>
      <c r="C21" s="115"/>
      <c r="D21" s="115"/>
      <c r="E21" s="115"/>
      <c r="F21" s="115"/>
      <c r="G21" s="115"/>
      <c r="H21" s="115"/>
      <c r="I21" s="65"/>
      <c r="J21" s="65"/>
      <c r="K21" s="65">
        <v>14</v>
      </c>
      <c r="L21" s="65">
        <f t="shared" si="4"/>
        <v>0</v>
      </c>
      <c r="M21" s="65">
        <f t="shared" si="3"/>
        <v>3.8010427368269637E-3</v>
      </c>
      <c r="N21" s="65">
        <f t="shared" si="0"/>
        <v>0</v>
      </c>
      <c r="O21" s="65">
        <f t="shared" si="1"/>
        <v>1</v>
      </c>
      <c r="P21" s="65">
        <f t="shared" si="2"/>
        <v>24</v>
      </c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5"/>
      <c r="AK21" s="65"/>
      <c r="AL21" s="65"/>
      <c r="AM21" s="65"/>
      <c r="AN21" s="65"/>
      <c r="AO21" s="65"/>
    </row>
    <row r="22" spans="2:41">
      <c r="B22" s="115"/>
      <c r="C22" s="115"/>
      <c r="D22" s="115"/>
      <c r="E22" s="115"/>
      <c r="F22" s="115"/>
      <c r="G22" s="115"/>
      <c r="H22" s="115"/>
      <c r="I22" s="65"/>
      <c r="J22" s="65"/>
      <c r="K22" s="65">
        <v>15</v>
      </c>
      <c r="L22" s="65">
        <f t="shared" si="4"/>
        <v>0</v>
      </c>
      <c r="M22" s="65">
        <f t="shared" si="3"/>
        <v>2.6726081743314589E-3</v>
      </c>
      <c r="N22" s="65">
        <f t="shared" si="0"/>
        <v>0</v>
      </c>
      <c r="O22" s="65">
        <f t="shared" si="1"/>
        <v>1</v>
      </c>
      <c r="P22" s="65">
        <f t="shared" si="2"/>
        <v>24</v>
      </c>
      <c r="Q22" s="65"/>
      <c r="R22" s="68" t="s">
        <v>18</v>
      </c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65"/>
      <c r="AM22" s="65"/>
      <c r="AN22" s="65"/>
      <c r="AO22" s="65"/>
    </row>
    <row r="23" spans="2:41">
      <c r="B23" s="115"/>
      <c r="C23" s="115"/>
      <c r="D23" s="115"/>
      <c r="E23" s="115"/>
      <c r="F23" s="115"/>
      <c r="G23" s="115"/>
      <c r="H23" s="115"/>
      <c r="I23" s="65"/>
      <c r="J23" s="65"/>
      <c r="K23" s="65">
        <v>16</v>
      </c>
      <c r="L23" s="65">
        <f t="shared" si="4"/>
        <v>0</v>
      </c>
      <c r="M23" s="65">
        <f t="shared" si="3"/>
        <v>1.8791776225768071E-3</v>
      </c>
      <c r="N23" s="65">
        <f t="shared" si="0"/>
        <v>0</v>
      </c>
      <c r="O23" s="65">
        <f t="shared" si="1"/>
        <v>1</v>
      </c>
      <c r="P23" s="65">
        <f t="shared" si="2"/>
        <v>24</v>
      </c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</row>
    <row r="24" spans="2:41">
      <c r="B24" s="115"/>
      <c r="C24" s="115"/>
      <c r="D24" s="115"/>
      <c r="E24" s="115"/>
      <c r="F24" s="115"/>
      <c r="G24" s="115"/>
      <c r="H24" s="115"/>
      <c r="I24" s="65"/>
      <c r="J24" s="65"/>
      <c r="K24" s="65">
        <v>17</v>
      </c>
      <c r="L24" s="65">
        <f t="shared" si="4"/>
        <v>0</v>
      </c>
      <c r="M24" s="65">
        <f t="shared" si="3"/>
        <v>1.3212967658743175E-3</v>
      </c>
      <c r="N24" s="65">
        <f t="shared" si="0"/>
        <v>0</v>
      </c>
      <c r="O24" s="65">
        <f t="shared" si="1"/>
        <v>1</v>
      </c>
      <c r="P24" s="65">
        <f t="shared" si="2"/>
        <v>24</v>
      </c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5"/>
      <c r="AI24" s="65"/>
      <c r="AJ24" s="65"/>
      <c r="AK24" s="65"/>
      <c r="AL24" s="65"/>
      <c r="AM24" s="65"/>
      <c r="AN24" s="65"/>
      <c r="AO24" s="65"/>
    </row>
    <row r="25" spans="2:41">
      <c r="G25" s="83"/>
      <c r="H25" s="65"/>
      <c r="I25" s="65"/>
      <c r="J25" s="65"/>
      <c r="K25" s="65">
        <v>18</v>
      </c>
      <c r="L25" s="65">
        <f t="shared" si="4"/>
        <v>0</v>
      </c>
      <c r="M25" s="65">
        <f t="shared" si="3"/>
        <v>9.2903678850537953E-4</v>
      </c>
      <c r="N25" s="65">
        <f t="shared" si="0"/>
        <v>0</v>
      </c>
      <c r="O25" s="65">
        <f t="shared" si="1"/>
        <v>1</v>
      </c>
      <c r="P25" s="65">
        <f t="shared" si="2"/>
        <v>24</v>
      </c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65"/>
      <c r="AO25" s="65"/>
    </row>
    <row r="26" spans="2:41">
      <c r="B26" s="69" t="s">
        <v>95</v>
      </c>
      <c r="C26" s="85"/>
      <c r="D26" s="85"/>
      <c r="E26" s="85"/>
      <c r="F26" s="85"/>
      <c r="G26" s="126" t="s">
        <v>90</v>
      </c>
      <c r="H26" s="126"/>
      <c r="I26" s="115" t="s">
        <v>96</v>
      </c>
      <c r="J26" s="65"/>
      <c r="K26" s="65">
        <v>19</v>
      </c>
      <c r="L26" s="65">
        <f t="shared" si="4"/>
        <v>0</v>
      </c>
      <c r="M26" s="65">
        <f t="shared" si="3"/>
        <v>6.5322899191784501E-4</v>
      </c>
      <c r="N26" s="65">
        <f t="shared" si="0"/>
        <v>0</v>
      </c>
      <c r="O26" s="65">
        <f t="shared" si="1"/>
        <v>1</v>
      </c>
      <c r="P26" s="65">
        <f t="shared" si="2"/>
        <v>24</v>
      </c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</row>
    <row r="27" spans="2:41">
      <c r="B27" s="137" t="s">
        <v>38</v>
      </c>
      <c r="C27" s="137" t="s">
        <v>97</v>
      </c>
      <c r="D27" s="115"/>
      <c r="E27" s="115"/>
      <c r="F27" s="115"/>
      <c r="G27" s="115"/>
      <c r="H27" s="115"/>
      <c r="I27" s="115"/>
      <c r="J27" s="88"/>
      <c r="K27" s="65">
        <v>20</v>
      </c>
      <c r="L27" s="65">
        <f t="shared" si="4"/>
        <v>0</v>
      </c>
      <c r="M27" s="65">
        <f t="shared" si="3"/>
        <v>4.5930163494223476E-4</v>
      </c>
      <c r="N27" s="65">
        <f t="shared" si="0"/>
        <v>0</v>
      </c>
      <c r="O27" s="65">
        <f t="shared" si="1"/>
        <v>1</v>
      </c>
      <c r="P27" s="65">
        <f t="shared" si="2"/>
        <v>24</v>
      </c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O27" s="65"/>
    </row>
    <row r="28" spans="2:41">
      <c r="B28" s="127"/>
      <c r="C28" s="127"/>
      <c r="D28" s="115"/>
      <c r="E28" s="115"/>
      <c r="F28" s="115"/>
      <c r="G28" s="115"/>
      <c r="H28" s="115"/>
      <c r="I28" s="115"/>
      <c r="J28" s="88"/>
      <c r="K28" s="65">
        <v>21</v>
      </c>
      <c r="L28" s="65"/>
      <c r="M28" s="65">
        <f t="shared" si="3"/>
        <v>3.2294646206875881E-4</v>
      </c>
      <c r="N28" s="65">
        <f t="shared" si="0"/>
        <v>0</v>
      </c>
      <c r="O28" s="65">
        <f t="shared" si="1"/>
        <v>1</v>
      </c>
      <c r="P28" s="65">
        <f t="shared" si="2"/>
        <v>24</v>
      </c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65"/>
    </row>
    <row r="29" spans="2:41">
      <c r="B29" s="140"/>
      <c r="C29" s="140"/>
      <c r="D29" s="141"/>
      <c r="E29" s="115"/>
      <c r="F29" s="115"/>
      <c r="G29" s="115"/>
      <c r="H29" s="115"/>
      <c r="I29" s="115"/>
      <c r="J29" s="88"/>
      <c r="K29" s="65">
        <v>22</v>
      </c>
      <c r="L29" s="65"/>
      <c r="M29" s="65">
        <f t="shared" si="3"/>
        <v>2.2707173114209603E-4</v>
      </c>
      <c r="N29" s="65">
        <f t="shared" si="0"/>
        <v>0</v>
      </c>
      <c r="O29" s="65">
        <f t="shared" si="1"/>
        <v>1</v>
      </c>
      <c r="P29" s="65">
        <f t="shared" si="2"/>
        <v>24</v>
      </c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65"/>
      <c r="AO29" s="65"/>
    </row>
    <row r="30" spans="2:41">
      <c r="B30" s="128"/>
      <c r="C30" s="128"/>
      <c r="D30" s="115"/>
      <c r="E30" s="115"/>
      <c r="F30" s="115"/>
      <c r="G30" s="115"/>
      <c r="H30" s="115"/>
      <c r="I30" s="115"/>
      <c r="J30" s="88"/>
      <c r="K30" s="65">
        <v>23</v>
      </c>
      <c r="L30" s="65"/>
      <c r="M30" s="65">
        <f t="shared" si="3"/>
        <v>1.5965981095928628E-4</v>
      </c>
      <c r="N30" s="65">
        <f t="shared" si="0"/>
        <v>0</v>
      </c>
      <c r="O30" s="65">
        <f t="shared" si="1"/>
        <v>1</v>
      </c>
      <c r="P30" s="65">
        <f t="shared" si="2"/>
        <v>24</v>
      </c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65"/>
      <c r="AI30" s="65"/>
      <c r="AJ30" s="65"/>
      <c r="AK30" s="65"/>
      <c r="AL30" s="65"/>
      <c r="AM30" s="65"/>
      <c r="AN30" s="65"/>
      <c r="AO30" s="65"/>
    </row>
    <row r="31" spans="2:41">
      <c r="B31" s="129"/>
      <c r="C31" s="129"/>
      <c r="D31" s="115"/>
      <c r="E31" s="115"/>
      <c r="F31" s="115"/>
      <c r="G31" s="115"/>
      <c r="H31" s="115"/>
      <c r="I31" s="115"/>
      <c r="J31" s="88"/>
      <c r="K31" s="65">
        <v>24</v>
      </c>
      <c r="L31" s="65"/>
      <c r="M31" s="65">
        <f t="shared" si="3"/>
        <v>1.1226080458074816E-4</v>
      </c>
      <c r="N31" s="65">
        <f t="shared" si="0"/>
        <v>0</v>
      </c>
      <c r="O31" s="65">
        <f t="shared" si="1"/>
        <v>1</v>
      </c>
      <c r="P31" s="65">
        <f t="shared" si="2"/>
        <v>24</v>
      </c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65"/>
      <c r="AM31" s="65"/>
      <c r="AN31" s="65"/>
      <c r="AO31" s="65"/>
    </row>
    <row r="32" spans="2:41">
      <c r="B32" s="88"/>
      <c r="C32" s="88"/>
      <c r="D32" s="88"/>
      <c r="E32" s="88"/>
      <c r="F32" s="88"/>
      <c r="G32" s="88"/>
      <c r="H32" s="88"/>
      <c r="I32" s="88"/>
      <c r="J32" s="88"/>
      <c r="K32" s="65">
        <v>25</v>
      </c>
      <c r="L32" s="65"/>
      <c r="M32" s="65">
        <f t="shared" si="3"/>
        <v>7.8933378220838557E-5</v>
      </c>
      <c r="N32" s="65">
        <f t="shared" si="0"/>
        <v>0</v>
      </c>
      <c r="O32" s="65">
        <f t="shared" si="1"/>
        <v>1</v>
      </c>
      <c r="P32" s="65">
        <f t="shared" si="2"/>
        <v>24</v>
      </c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65"/>
      <c r="AL32" s="65"/>
      <c r="AM32" s="65"/>
      <c r="AN32" s="65"/>
      <c r="AO32" s="65"/>
    </row>
    <row r="33" spans="1:41">
      <c r="B33" s="130" t="s">
        <v>98</v>
      </c>
      <c r="C33" s="88"/>
      <c r="D33" s="88"/>
      <c r="E33" s="139" t="s">
        <v>100</v>
      </c>
      <c r="F33" s="136"/>
      <c r="G33" s="126" t="s">
        <v>90</v>
      </c>
      <c r="H33" s="126"/>
      <c r="I33" s="115" t="s">
        <v>96</v>
      </c>
      <c r="J33" s="88"/>
      <c r="K33" s="65">
        <v>26</v>
      </c>
      <c r="L33" s="65"/>
      <c r="M33" s="65">
        <f t="shared" si="3"/>
        <v>5.5500031561527108E-5</v>
      </c>
      <c r="N33" s="65">
        <f t="shared" si="0"/>
        <v>0</v>
      </c>
      <c r="O33" s="65">
        <f t="shared" si="1"/>
        <v>1</v>
      </c>
      <c r="P33" s="65">
        <f t="shared" si="2"/>
        <v>24</v>
      </c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65"/>
      <c r="AM33" s="65"/>
      <c r="AN33" s="65"/>
      <c r="AO33" s="65"/>
    </row>
    <row r="34" spans="1:41">
      <c r="B34" s="138" t="s">
        <v>41</v>
      </c>
      <c r="C34" s="138" t="s">
        <v>97</v>
      </c>
      <c r="D34" s="115"/>
      <c r="E34" s="115"/>
      <c r="F34" s="115"/>
      <c r="G34" s="115"/>
      <c r="H34" s="115"/>
      <c r="I34" s="88"/>
      <c r="J34" s="88"/>
      <c r="K34" s="65">
        <v>27</v>
      </c>
      <c r="L34" s="65"/>
      <c r="M34" s="65">
        <f t="shared" si="3"/>
        <v>3.9023459691698751E-5</v>
      </c>
      <c r="N34" s="65">
        <f t="shared" si="0"/>
        <v>0</v>
      </c>
      <c r="O34" s="65">
        <f t="shared" si="1"/>
        <v>1</v>
      </c>
      <c r="P34" s="65">
        <f t="shared" si="2"/>
        <v>24</v>
      </c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</row>
    <row r="35" spans="1:41">
      <c r="B35" s="129"/>
      <c r="C35" s="129"/>
      <c r="D35" s="115"/>
      <c r="E35" s="115"/>
      <c r="F35" s="115"/>
      <c r="G35" s="115"/>
      <c r="H35" s="115"/>
      <c r="I35" s="131"/>
      <c r="J35" s="88"/>
      <c r="K35" s="65">
        <v>28</v>
      </c>
      <c r="L35" s="65"/>
      <c r="M35" s="65">
        <f t="shared" si="3"/>
        <v>2.7438370095725683E-5</v>
      </c>
      <c r="N35" s="65">
        <f t="shared" si="0"/>
        <v>0</v>
      </c>
      <c r="O35" s="65">
        <f t="shared" si="1"/>
        <v>1</v>
      </c>
      <c r="P35" s="65">
        <f t="shared" si="2"/>
        <v>24</v>
      </c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</row>
    <row r="36" spans="1:41">
      <c r="B36" s="128"/>
      <c r="C36" s="128"/>
      <c r="D36" s="115"/>
      <c r="E36" s="115"/>
      <c r="F36" s="115"/>
      <c r="G36" s="115"/>
      <c r="H36" s="115"/>
      <c r="I36" s="90"/>
      <c r="J36" s="88"/>
      <c r="K36" s="65">
        <v>29</v>
      </c>
      <c r="L36" s="65"/>
      <c r="M36" s="65">
        <f t="shared" si="3"/>
        <v>1.9292603973557122E-5</v>
      </c>
      <c r="N36" s="65">
        <f t="shared" si="0"/>
        <v>0</v>
      </c>
      <c r="O36" s="65">
        <f t="shared" si="1"/>
        <v>1</v>
      </c>
      <c r="P36" s="65">
        <f t="shared" si="2"/>
        <v>24</v>
      </c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  <c r="AM36" s="65"/>
      <c r="AN36" s="65"/>
      <c r="AO36" s="65"/>
    </row>
    <row r="37" spans="1:41">
      <c r="B37" s="129"/>
      <c r="C37" s="129"/>
      <c r="D37" s="115"/>
      <c r="E37" s="115"/>
      <c r="F37" s="115"/>
      <c r="G37" s="115"/>
      <c r="H37" s="115"/>
      <c r="I37" s="88"/>
      <c r="J37" s="88"/>
      <c r="K37" s="65">
        <v>30</v>
      </c>
      <c r="L37" s="65"/>
      <c r="M37" s="65">
        <f t="shared" si="3"/>
        <v>1.3565112168907351E-5</v>
      </c>
      <c r="N37" s="65">
        <f t="shared" si="0"/>
        <v>0</v>
      </c>
      <c r="O37" s="65">
        <f t="shared" si="1"/>
        <v>1</v>
      </c>
      <c r="P37" s="65">
        <f t="shared" si="2"/>
        <v>24</v>
      </c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  <c r="AM37" s="65"/>
      <c r="AN37" s="65"/>
      <c r="AO37" s="65"/>
    </row>
    <row r="38" spans="1:41">
      <c r="B38" s="140"/>
      <c r="C38" s="140"/>
      <c r="D38" s="141"/>
      <c r="E38" s="115"/>
      <c r="F38" s="115"/>
      <c r="G38" s="115"/>
      <c r="H38" s="115"/>
      <c r="I38" s="88"/>
      <c r="J38" s="88"/>
      <c r="K38" s="65">
        <v>31</v>
      </c>
      <c r="L38" s="65"/>
      <c r="M38" s="65">
        <f t="shared" si="3"/>
        <v>9.5379694937629804E-6</v>
      </c>
      <c r="N38" s="65">
        <f t="shared" si="0"/>
        <v>0</v>
      </c>
      <c r="O38" s="65">
        <f t="shared" si="1"/>
        <v>1</v>
      </c>
      <c r="P38" s="65">
        <f t="shared" si="2"/>
        <v>24</v>
      </c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5"/>
      <c r="AL38" s="65"/>
      <c r="AM38" s="65"/>
      <c r="AN38" s="65"/>
      <c r="AO38" s="65"/>
    </row>
    <row r="39" spans="1:41">
      <c r="B39" s="88"/>
      <c r="C39" s="88"/>
      <c r="D39" s="88"/>
      <c r="E39" s="88"/>
      <c r="F39" s="88"/>
      <c r="G39" s="88"/>
      <c r="H39" s="88"/>
      <c r="I39" s="88"/>
      <c r="J39" s="88"/>
      <c r="K39" s="65">
        <v>32</v>
      </c>
      <c r="L39" s="65"/>
      <c r="M39" s="65">
        <f t="shared" si="3"/>
        <v>6.7063848003020958E-6</v>
      </c>
      <c r="N39" s="65">
        <f t="shared" si="0"/>
        <v>0</v>
      </c>
      <c r="O39" s="65">
        <f t="shared" si="1"/>
        <v>1</v>
      </c>
      <c r="P39" s="65">
        <f t="shared" si="2"/>
        <v>24</v>
      </c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J39" s="65"/>
      <c r="AK39" s="65"/>
      <c r="AL39" s="65"/>
      <c r="AM39" s="65"/>
      <c r="AN39" s="65"/>
      <c r="AO39" s="65"/>
    </row>
    <row r="40" spans="1:41" ht="19">
      <c r="B40" s="132" t="s">
        <v>99</v>
      </c>
      <c r="C40" s="133"/>
      <c r="D40" s="134"/>
      <c r="E40" s="134"/>
      <c r="F40" s="134"/>
      <c r="G40" s="134"/>
      <c r="H40" s="134"/>
      <c r="I40" s="135"/>
      <c r="J40" s="88"/>
      <c r="K40" s="65">
        <v>33</v>
      </c>
      <c r="L40" s="65"/>
      <c r="M40" s="65">
        <f t="shared" si="3"/>
        <v>4.7154268127124107E-6</v>
      </c>
      <c r="N40" s="65">
        <f t="shared" si="0"/>
        <v>0</v>
      </c>
      <c r="O40" s="65">
        <f t="shared" si="1"/>
        <v>1</v>
      </c>
      <c r="P40" s="65">
        <f t="shared" si="2"/>
        <v>24</v>
      </c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  <c r="AM40" s="65"/>
      <c r="AN40" s="65"/>
      <c r="AO40" s="65"/>
    </row>
    <row r="41" spans="1:41">
      <c r="A41" s="115"/>
      <c r="B41" s="115"/>
      <c r="C41" s="115"/>
      <c r="D41" s="115"/>
      <c r="E41" s="115"/>
      <c r="F41" s="115"/>
      <c r="G41" s="115"/>
      <c r="H41" s="115"/>
      <c r="I41" s="115"/>
      <c r="J41" s="89"/>
      <c r="K41" s="65">
        <v>34</v>
      </c>
      <c r="L41" s="65"/>
      <c r="M41" s="65">
        <f t="shared" si="3"/>
        <v>3.3155344776884136E-6</v>
      </c>
      <c r="N41" s="65">
        <f t="shared" si="0"/>
        <v>0</v>
      </c>
      <c r="O41" s="65">
        <f t="shared" si="1"/>
        <v>1</v>
      </c>
      <c r="P41" s="65">
        <f t="shared" si="2"/>
        <v>24</v>
      </c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5"/>
    </row>
    <row r="42" spans="1:41">
      <c r="A42" s="115"/>
      <c r="B42" s="115"/>
      <c r="C42" s="115"/>
      <c r="D42" s="115"/>
      <c r="E42" s="115"/>
      <c r="F42" s="115"/>
      <c r="G42" s="115"/>
      <c r="H42" s="115"/>
      <c r="I42" s="115"/>
      <c r="J42" s="88"/>
      <c r="K42" s="65">
        <v>35</v>
      </c>
      <c r="L42" s="65"/>
      <c r="M42" s="65">
        <f t="shared" si="3"/>
        <v>2.3312351796246657E-6</v>
      </c>
      <c r="N42" s="65">
        <f t="shared" si="0"/>
        <v>0</v>
      </c>
      <c r="O42" s="65">
        <f t="shared" si="1"/>
        <v>1</v>
      </c>
      <c r="P42" s="65">
        <f t="shared" si="2"/>
        <v>24</v>
      </c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5"/>
      <c r="AI42" s="65"/>
      <c r="AJ42" s="65"/>
      <c r="AK42" s="65"/>
      <c r="AL42" s="65"/>
      <c r="AM42" s="65"/>
      <c r="AN42" s="65"/>
      <c r="AO42" s="65"/>
    </row>
    <row r="43" spans="1:41">
      <c r="A43" s="115"/>
      <c r="B43" s="115"/>
      <c r="C43" s="115"/>
      <c r="D43" s="115"/>
      <c r="E43" s="115"/>
      <c r="F43" s="115"/>
      <c r="G43" s="115"/>
      <c r="H43" s="115"/>
      <c r="I43" s="115"/>
      <c r="J43" s="88"/>
      <c r="K43" s="65">
        <v>36</v>
      </c>
      <c r="L43" s="65"/>
      <c r="M43" s="65">
        <f t="shared" si="3"/>
        <v>1.639149735673593E-6</v>
      </c>
      <c r="N43" s="65">
        <f t="shared" si="0"/>
        <v>0</v>
      </c>
      <c r="O43" s="65">
        <f t="shared" si="1"/>
        <v>1</v>
      </c>
      <c r="P43" s="65">
        <f t="shared" si="2"/>
        <v>24</v>
      </c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  <c r="AM43" s="65"/>
      <c r="AN43" s="65"/>
      <c r="AO43" s="65"/>
    </row>
    <row r="44" spans="1:41">
      <c r="A44" s="115"/>
      <c r="B44" s="115"/>
      <c r="C44" s="115"/>
      <c r="D44" s="115"/>
      <c r="E44" s="115"/>
      <c r="F44" s="115"/>
      <c r="G44" s="115"/>
      <c r="H44" s="115"/>
      <c r="I44" s="115"/>
      <c r="J44" s="88"/>
      <c r="K44" s="65">
        <v>37</v>
      </c>
      <c r="L44" s="65"/>
      <c r="M44" s="65">
        <f t="shared" si="3"/>
        <v>1.152527157895495E-6</v>
      </c>
      <c r="N44" s="65">
        <f t="shared" si="0"/>
        <v>0</v>
      </c>
      <c r="O44" s="65">
        <f t="shared" si="1"/>
        <v>1</v>
      </c>
      <c r="P44" s="65">
        <f t="shared" si="2"/>
        <v>24</v>
      </c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</row>
    <row r="45" spans="1:41">
      <c r="A45" s="115"/>
      <c r="B45" s="115"/>
      <c r="C45" s="115"/>
      <c r="D45" s="115"/>
      <c r="E45" s="115"/>
      <c r="F45" s="115"/>
      <c r="G45" s="115"/>
      <c r="H45" s="115"/>
      <c r="I45" s="115"/>
      <c r="J45" s="88"/>
      <c r="K45" s="65">
        <v>38</v>
      </c>
      <c r="L45" s="65"/>
      <c r="M45" s="65">
        <f t="shared" si="3"/>
        <v>8.1037065789526996E-7</v>
      </c>
      <c r="N45" s="65">
        <f t="shared" si="0"/>
        <v>0</v>
      </c>
      <c r="O45" s="65">
        <f t="shared" si="1"/>
        <v>1</v>
      </c>
      <c r="P45" s="65">
        <f t="shared" si="2"/>
        <v>24</v>
      </c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65"/>
      <c r="AI45" s="65"/>
      <c r="AJ45" s="65"/>
      <c r="AK45" s="65"/>
      <c r="AL45" s="65"/>
      <c r="AM45" s="65"/>
      <c r="AN45" s="65"/>
      <c r="AO45" s="65"/>
    </row>
    <row r="46" spans="1:41">
      <c r="A46" s="115"/>
      <c r="B46" s="115"/>
      <c r="C46" s="115"/>
      <c r="D46" s="115"/>
      <c r="E46" s="115"/>
      <c r="F46" s="115"/>
      <c r="G46" s="115"/>
      <c r="H46" s="115"/>
      <c r="I46" s="115"/>
      <c r="J46" s="88"/>
      <c r="K46" s="65">
        <v>39</v>
      </c>
      <c r="L46" s="65"/>
      <c r="M46" s="65">
        <f t="shared" si="3"/>
        <v>5.6979186883261165E-7</v>
      </c>
      <c r="N46" s="65">
        <f t="shared" si="0"/>
        <v>0</v>
      </c>
      <c r="O46" s="65">
        <f t="shared" si="1"/>
        <v>1</v>
      </c>
      <c r="P46" s="65">
        <f t="shared" si="2"/>
        <v>24</v>
      </c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5"/>
      <c r="AH46" s="65"/>
      <c r="AI46" s="65"/>
      <c r="AJ46" s="65"/>
      <c r="AK46" s="65"/>
      <c r="AL46" s="65"/>
      <c r="AM46" s="65"/>
      <c r="AN46" s="65"/>
      <c r="AO46" s="65"/>
    </row>
    <row r="47" spans="1:41">
      <c r="A47" s="115"/>
      <c r="B47" s="115"/>
      <c r="C47" s="115"/>
      <c r="D47" s="115"/>
      <c r="E47" s="115"/>
      <c r="F47" s="115"/>
      <c r="G47" s="115"/>
      <c r="H47" s="115"/>
      <c r="I47" s="115"/>
      <c r="J47" s="88"/>
      <c r="K47" s="65">
        <v>40</v>
      </c>
      <c r="L47" s="65"/>
      <c r="M47" s="65">
        <f t="shared" si="3"/>
        <v>4.0063490777293008E-7</v>
      </c>
      <c r="N47" s="65">
        <f t="shared" si="0"/>
        <v>0</v>
      </c>
      <c r="O47" s="65">
        <f t="shared" si="1"/>
        <v>1</v>
      </c>
      <c r="P47" s="65">
        <f t="shared" si="2"/>
        <v>24</v>
      </c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5"/>
      <c r="AG47" s="65"/>
      <c r="AH47" s="65"/>
      <c r="AI47" s="65"/>
      <c r="AJ47" s="65"/>
      <c r="AK47" s="65"/>
      <c r="AL47" s="65"/>
      <c r="AM47" s="65"/>
      <c r="AN47" s="65"/>
      <c r="AO47" s="65"/>
    </row>
    <row r="48" spans="1:41">
      <c r="A48" s="115"/>
      <c r="B48" s="115"/>
      <c r="C48" s="115"/>
      <c r="D48" s="115"/>
      <c r="E48" s="115"/>
      <c r="F48" s="115"/>
      <c r="G48" s="115"/>
      <c r="H48" s="115"/>
      <c r="I48" s="115"/>
      <c r="J48" s="88"/>
      <c r="K48" s="65"/>
      <c r="L48" s="65"/>
      <c r="M48" s="65"/>
      <c r="N48" s="65"/>
      <c r="O48" s="65">
        <f t="shared" si="1"/>
        <v>1</v>
      </c>
      <c r="P48" s="65">
        <f t="shared" si="2"/>
        <v>24</v>
      </c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  <c r="AC48" s="65"/>
      <c r="AD48" s="65"/>
      <c r="AE48" s="65"/>
      <c r="AF48" s="65"/>
      <c r="AG48" s="65"/>
      <c r="AH48" s="65"/>
      <c r="AI48" s="65"/>
      <c r="AJ48" s="65"/>
      <c r="AK48" s="65"/>
      <c r="AL48" s="65"/>
      <c r="AM48" s="65"/>
      <c r="AN48" s="65"/>
      <c r="AO48" s="65"/>
    </row>
    <row r="49" spans="2:41">
      <c r="B49" s="88"/>
      <c r="C49" s="88"/>
      <c r="D49" s="88"/>
      <c r="E49" s="88"/>
      <c r="F49" s="88"/>
      <c r="G49" s="88"/>
      <c r="H49" s="88"/>
      <c r="I49" s="88"/>
      <c r="J49" s="88"/>
      <c r="K49" s="65"/>
      <c r="L49" s="65"/>
      <c r="M49" s="65"/>
      <c r="N49" s="65"/>
      <c r="O49" s="65">
        <f t="shared" si="1"/>
        <v>1</v>
      </c>
      <c r="P49" s="65">
        <f t="shared" si="2"/>
        <v>24</v>
      </c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5"/>
      <c r="AC49" s="65"/>
      <c r="AD49" s="65"/>
      <c r="AE49" s="65"/>
      <c r="AF49" s="65"/>
      <c r="AG49" s="65"/>
      <c r="AH49" s="65"/>
      <c r="AI49" s="65"/>
      <c r="AJ49" s="65"/>
      <c r="AK49" s="65"/>
      <c r="AL49" s="65"/>
      <c r="AM49" s="65"/>
      <c r="AN49" s="65"/>
      <c r="AO49" s="65"/>
    </row>
    <row r="50" spans="2:41">
      <c r="B50" s="88"/>
      <c r="C50" s="88"/>
      <c r="D50" s="88"/>
      <c r="E50" s="88"/>
      <c r="F50" s="88"/>
      <c r="G50" s="88"/>
      <c r="H50" s="88"/>
      <c r="I50" s="88"/>
      <c r="J50" s="88"/>
      <c r="K50" s="65"/>
      <c r="L50" s="65"/>
      <c r="M50" s="65"/>
      <c r="N50" s="65"/>
      <c r="O50" s="65">
        <f t="shared" si="1"/>
        <v>1</v>
      </c>
      <c r="P50" s="65">
        <f t="shared" si="2"/>
        <v>24</v>
      </c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65"/>
      <c r="AG50" s="65"/>
      <c r="AH50" s="65"/>
      <c r="AI50" s="65"/>
      <c r="AJ50" s="65"/>
      <c r="AK50" s="65"/>
      <c r="AL50" s="65"/>
      <c r="AM50" s="65"/>
      <c r="AN50" s="65"/>
      <c r="AO50" s="65"/>
    </row>
    <row r="51" spans="2:41">
      <c r="B51" s="88"/>
      <c r="C51" s="88"/>
      <c r="D51" s="88"/>
      <c r="E51" s="88"/>
      <c r="F51" s="88"/>
      <c r="G51" s="88"/>
      <c r="H51" s="88"/>
      <c r="I51" s="88"/>
      <c r="J51" s="88"/>
      <c r="K51" s="65"/>
      <c r="L51" s="65"/>
      <c r="M51" s="65"/>
      <c r="N51" s="65"/>
      <c r="O51" s="65">
        <f t="shared" si="1"/>
        <v>1</v>
      </c>
      <c r="P51" s="65">
        <f t="shared" si="2"/>
        <v>24</v>
      </c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5"/>
      <c r="AC51" s="65"/>
      <c r="AD51" s="65"/>
      <c r="AE51" s="65"/>
      <c r="AF51" s="65"/>
      <c r="AG51" s="65"/>
      <c r="AH51" s="65"/>
      <c r="AI51" s="65"/>
      <c r="AJ51" s="65"/>
      <c r="AK51" s="65"/>
      <c r="AL51" s="65"/>
      <c r="AM51" s="65"/>
      <c r="AN51" s="65"/>
      <c r="AO51" s="65"/>
    </row>
    <row r="52" spans="2:41">
      <c r="B52" s="88"/>
      <c r="C52" s="88"/>
      <c r="D52" s="88"/>
      <c r="E52" s="88"/>
      <c r="F52" s="88"/>
      <c r="G52" s="88"/>
      <c r="H52" s="88"/>
      <c r="I52" s="88"/>
      <c r="J52" s="89"/>
      <c r="K52" s="65"/>
      <c r="L52" s="65"/>
      <c r="M52" s="65"/>
      <c r="N52" s="65"/>
      <c r="O52" s="65">
        <f t="shared" si="1"/>
        <v>1</v>
      </c>
      <c r="P52" s="65">
        <f t="shared" si="2"/>
        <v>24</v>
      </c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5"/>
      <c r="AC52" s="65"/>
      <c r="AD52" s="65"/>
      <c r="AE52" s="65"/>
      <c r="AF52" s="65"/>
      <c r="AG52" s="65"/>
      <c r="AH52" s="65"/>
      <c r="AI52" s="65"/>
      <c r="AJ52" s="65"/>
      <c r="AK52" s="65"/>
      <c r="AL52" s="65"/>
      <c r="AM52" s="65"/>
      <c r="AN52" s="65"/>
      <c r="AO52" s="65"/>
    </row>
    <row r="53" spans="2:41">
      <c r="B53" s="88"/>
      <c r="C53" s="88"/>
      <c r="D53" s="88"/>
      <c r="E53" s="88"/>
      <c r="F53" s="88"/>
      <c r="G53" s="88"/>
      <c r="H53" s="88"/>
      <c r="I53" s="88"/>
      <c r="J53" s="88"/>
      <c r="K53" s="65"/>
      <c r="L53" s="65"/>
      <c r="M53" s="65"/>
      <c r="N53" s="65"/>
      <c r="O53" s="65">
        <f t="shared" si="1"/>
        <v>1</v>
      </c>
      <c r="P53" s="65">
        <f t="shared" si="2"/>
        <v>24</v>
      </c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65"/>
      <c r="AF53" s="65"/>
      <c r="AG53" s="65"/>
      <c r="AH53" s="65"/>
      <c r="AI53" s="65"/>
      <c r="AJ53" s="65"/>
      <c r="AK53" s="65"/>
      <c r="AL53" s="65"/>
      <c r="AM53" s="65"/>
      <c r="AN53" s="65"/>
      <c r="AO53" s="65"/>
    </row>
    <row r="54" spans="2:41">
      <c r="B54" s="88"/>
      <c r="C54" s="88"/>
      <c r="D54" s="88"/>
      <c r="E54" s="88"/>
      <c r="F54" s="88"/>
      <c r="G54" s="88"/>
      <c r="H54" s="88"/>
      <c r="I54" s="88"/>
      <c r="J54" s="88"/>
      <c r="K54" s="65"/>
      <c r="L54" s="65"/>
      <c r="M54" s="65"/>
      <c r="N54" s="65"/>
      <c r="O54" s="65">
        <f t="shared" si="1"/>
        <v>1</v>
      </c>
      <c r="P54" s="65">
        <f t="shared" si="2"/>
        <v>24</v>
      </c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65"/>
      <c r="AH54" s="65"/>
      <c r="AI54" s="65"/>
      <c r="AJ54" s="65"/>
      <c r="AK54" s="65"/>
      <c r="AL54" s="65"/>
      <c r="AM54" s="65"/>
      <c r="AN54" s="65"/>
      <c r="AO54" s="65"/>
    </row>
    <row r="55" spans="2:41">
      <c r="B55" s="88"/>
      <c r="C55" s="88"/>
      <c r="D55" s="88"/>
      <c r="E55" s="88"/>
      <c r="F55" s="88"/>
      <c r="G55" s="88"/>
      <c r="H55" s="88"/>
      <c r="I55" s="88"/>
      <c r="J55" s="88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  <c r="AB55" s="65"/>
      <c r="AC55" s="65"/>
      <c r="AD55" s="65"/>
      <c r="AE55" s="65"/>
      <c r="AF55" s="65"/>
      <c r="AG55" s="65"/>
      <c r="AH55" s="65"/>
      <c r="AI55" s="65"/>
      <c r="AJ55" s="65"/>
      <c r="AK55" s="65"/>
      <c r="AL55" s="65"/>
      <c r="AM55" s="65"/>
      <c r="AN55" s="65"/>
      <c r="AO55" s="65"/>
    </row>
    <row r="56" spans="2:41">
      <c r="B56" s="88"/>
      <c r="C56" s="88"/>
      <c r="D56" s="88"/>
      <c r="E56" s="88"/>
      <c r="F56" s="88"/>
      <c r="G56" s="88"/>
      <c r="H56" s="88"/>
      <c r="I56" s="88"/>
      <c r="J56" s="88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/>
      <c r="AB56" s="65"/>
      <c r="AC56" s="65"/>
      <c r="AD56" s="65"/>
      <c r="AE56" s="65"/>
      <c r="AF56" s="65"/>
      <c r="AG56" s="65"/>
      <c r="AH56" s="65"/>
      <c r="AI56" s="65"/>
      <c r="AJ56" s="65"/>
      <c r="AK56" s="65"/>
      <c r="AL56" s="65"/>
      <c r="AM56" s="65"/>
      <c r="AN56" s="65"/>
      <c r="AO56" s="65"/>
    </row>
    <row r="57" spans="2:41">
      <c r="B57" s="88"/>
      <c r="C57" s="88"/>
      <c r="D57" s="88"/>
      <c r="E57" s="88"/>
      <c r="F57" s="88"/>
      <c r="G57" s="88"/>
      <c r="H57" s="88"/>
      <c r="I57" s="88"/>
      <c r="J57" s="88"/>
      <c r="AB57" s="65"/>
      <c r="AC57" s="65"/>
      <c r="AD57" s="65"/>
      <c r="AE57" s="65"/>
      <c r="AF57" s="65"/>
      <c r="AG57" s="65"/>
      <c r="AH57" s="65"/>
      <c r="AI57" s="65"/>
      <c r="AJ57" s="65"/>
      <c r="AK57" s="65"/>
      <c r="AL57" s="65"/>
      <c r="AM57" s="65"/>
      <c r="AN57" s="65"/>
      <c r="AO57" s="65"/>
    </row>
    <row r="58" spans="2:41">
      <c r="B58" s="88"/>
      <c r="C58" s="88"/>
      <c r="D58" s="88"/>
      <c r="E58" s="88"/>
      <c r="F58" s="88"/>
      <c r="G58" s="88"/>
      <c r="H58" s="88"/>
      <c r="I58" s="88"/>
      <c r="J58" s="88"/>
      <c r="AB58" s="68"/>
      <c r="AC58" s="65"/>
      <c r="AD58" s="65"/>
      <c r="AE58" s="65"/>
      <c r="AF58" s="65"/>
      <c r="AG58" s="65"/>
      <c r="AH58" s="65"/>
      <c r="AI58" s="65"/>
      <c r="AJ58" s="65"/>
      <c r="AK58" s="65"/>
      <c r="AL58" s="65"/>
      <c r="AM58" s="65"/>
      <c r="AN58" s="65"/>
      <c r="AO58" s="65"/>
    </row>
    <row r="59" spans="2:41">
      <c r="B59" s="88"/>
      <c r="C59" s="88"/>
      <c r="D59" s="88"/>
      <c r="E59" s="88"/>
      <c r="F59" s="88"/>
      <c r="G59" s="88"/>
      <c r="H59" s="88"/>
      <c r="I59" s="88"/>
      <c r="J59" s="88"/>
      <c r="AB59" s="68"/>
      <c r="AC59" s="65"/>
      <c r="AD59" s="65"/>
      <c r="AE59" s="65"/>
      <c r="AF59" s="65"/>
      <c r="AG59" s="65"/>
      <c r="AH59" s="65"/>
      <c r="AI59" s="65"/>
      <c r="AJ59" s="65"/>
      <c r="AK59" s="65"/>
      <c r="AL59" s="65"/>
      <c r="AM59" s="65"/>
      <c r="AN59" s="65"/>
      <c r="AO59" s="65"/>
    </row>
    <row r="60" spans="2:41">
      <c r="B60" s="88"/>
      <c r="C60" s="88"/>
      <c r="D60" s="88"/>
      <c r="E60" s="88"/>
      <c r="F60" s="88"/>
      <c r="G60" s="88"/>
      <c r="H60" s="88"/>
      <c r="I60" s="88"/>
      <c r="J60" s="88"/>
      <c r="AB60" s="65"/>
      <c r="AC60" s="65"/>
      <c r="AD60" s="65"/>
      <c r="AE60" s="65"/>
      <c r="AF60" s="68"/>
      <c r="AG60" s="65"/>
      <c r="AH60" s="72"/>
      <c r="AI60" s="65"/>
      <c r="AJ60" s="65"/>
      <c r="AK60" s="65"/>
      <c r="AL60" s="65"/>
      <c r="AM60" s="68"/>
      <c r="AN60" s="65"/>
      <c r="AO60" s="68"/>
    </row>
    <row r="61" spans="2:41">
      <c r="B61" s="88"/>
      <c r="C61" s="88"/>
      <c r="D61" s="88"/>
      <c r="E61" s="88"/>
      <c r="F61" s="88"/>
      <c r="G61" s="88"/>
      <c r="H61" s="88"/>
      <c r="I61" s="88"/>
      <c r="J61" s="88"/>
      <c r="AB61" s="65"/>
      <c r="AC61" s="65"/>
      <c r="AD61" s="65"/>
      <c r="AE61" s="65"/>
      <c r="AF61" s="65"/>
      <c r="AG61" s="65"/>
      <c r="AH61" s="86"/>
      <c r="AI61" s="65"/>
      <c r="AJ61" s="65"/>
      <c r="AK61" s="65"/>
      <c r="AL61" s="65"/>
      <c r="AM61" s="65"/>
      <c r="AN61" s="65"/>
      <c r="AO61" s="65"/>
    </row>
    <row r="62" spans="2:41">
      <c r="B62" s="88"/>
      <c r="C62" s="88"/>
      <c r="D62" s="88"/>
      <c r="E62" s="88"/>
      <c r="F62" s="88"/>
      <c r="G62" s="88"/>
      <c r="H62" s="88"/>
      <c r="I62" s="88"/>
      <c r="J62" s="88"/>
      <c r="AB62" s="68"/>
      <c r="AC62" s="65"/>
      <c r="AD62" s="65"/>
      <c r="AE62" s="65"/>
      <c r="AF62" s="65"/>
      <c r="AG62" s="65"/>
      <c r="AH62" s="65"/>
      <c r="AI62" s="80"/>
      <c r="AJ62" s="80"/>
      <c r="AK62" s="65"/>
      <c r="AL62" s="65"/>
      <c r="AM62" s="65"/>
      <c r="AN62" s="65"/>
      <c r="AO62" s="65"/>
    </row>
    <row r="63" spans="2:41">
      <c r="B63" s="88"/>
      <c r="C63" s="88"/>
      <c r="D63" s="88"/>
      <c r="E63" s="88"/>
      <c r="F63" s="88"/>
      <c r="G63" s="88"/>
      <c r="H63" s="88"/>
      <c r="I63" s="88"/>
      <c r="J63" s="88"/>
      <c r="AB63" s="65"/>
      <c r="AC63" s="65"/>
      <c r="AD63" s="65"/>
      <c r="AE63" s="65"/>
      <c r="AF63" s="65"/>
      <c r="AG63" s="65"/>
      <c r="AH63" s="65"/>
      <c r="AI63" s="65"/>
      <c r="AJ63" s="65"/>
      <c r="AK63" s="65"/>
      <c r="AL63" s="65"/>
      <c r="AM63" s="65"/>
      <c r="AN63" s="65"/>
      <c r="AO63" s="65"/>
    </row>
    <row r="64" spans="2:41">
      <c r="B64" s="88"/>
      <c r="C64" s="88"/>
      <c r="D64" s="88"/>
      <c r="E64" s="88"/>
      <c r="F64" s="88"/>
      <c r="G64" s="88"/>
      <c r="H64" s="88"/>
      <c r="I64" s="88"/>
      <c r="J64" s="88"/>
      <c r="AB64" s="65"/>
      <c r="AC64" s="65"/>
      <c r="AD64" s="65"/>
      <c r="AE64" s="65"/>
      <c r="AF64" s="65"/>
      <c r="AG64" s="65"/>
      <c r="AH64" s="65"/>
      <c r="AI64" s="65"/>
      <c r="AJ64" s="65"/>
      <c r="AK64" s="65"/>
      <c r="AL64" s="65"/>
      <c r="AM64" s="65"/>
      <c r="AN64" s="65"/>
      <c r="AO64" s="65"/>
    </row>
    <row r="65" spans="2:41">
      <c r="B65" s="88"/>
      <c r="C65" s="88"/>
      <c r="D65" s="88"/>
      <c r="E65" s="88"/>
      <c r="F65" s="88"/>
      <c r="G65" s="88"/>
      <c r="H65" s="88"/>
      <c r="I65" s="88"/>
      <c r="J65" s="88"/>
      <c r="AB65" s="65"/>
      <c r="AC65" s="65"/>
      <c r="AD65" s="65"/>
      <c r="AE65" s="65"/>
      <c r="AF65" s="65"/>
      <c r="AG65" s="65"/>
      <c r="AH65" s="65"/>
      <c r="AI65" s="65"/>
      <c r="AJ65" s="65"/>
      <c r="AK65" s="65"/>
      <c r="AL65" s="65"/>
      <c r="AM65" s="65"/>
      <c r="AN65" s="65"/>
      <c r="AO65" s="65"/>
    </row>
    <row r="66" spans="2:41">
      <c r="B66" s="88"/>
      <c r="C66" s="88"/>
      <c r="D66" s="88"/>
      <c r="E66" s="88"/>
      <c r="F66" s="88"/>
      <c r="G66" s="88"/>
      <c r="H66" s="88"/>
      <c r="I66" s="88"/>
      <c r="J66" s="88"/>
      <c r="AB66" s="65"/>
      <c r="AC66" s="65"/>
      <c r="AD66" s="65"/>
      <c r="AE66" s="65"/>
      <c r="AF66" s="65"/>
      <c r="AG66" s="65"/>
      <c r="AH66" s="65"/>
      <c r="AI66" s="65"/>
      <c r="AJ66" s="65"/>
      <c r="AK66" s="65"/>
      <c r="AL66" s="65"/>
      <c r="AM66" s="65"/>
      <c r="AN66" s="65"/>
      <c r="AO66" s="65"/>
    </row>
    <row r="67" spans="2:41">
      <c r="B67" s="88"/>
      <c r="C67" s="88"/>
      <c r="D67" s="88"/>
      <c r="E67" s="88"/>
      <c r="F67" s="88"/>
      <c r="G67" s="88"/>
      <c r="H67" s="88"/>
      <c r="I67" s="88"/>
      <c r="J67" s="88"/>
      <c r="AB67" s="65"/>
      <c r="AC67" s="65"/>
      <c r="AD67" s="65"/>
      <c r="AE67" s="65"/>
      <c r="AF67" s="65"/>
      <c r="AG67" s="65"/>
      <c r="AH67" s="65"/>
      <c r="AI67" s="65"/>
      <c r="AJ67" s="65"/>
      <c r="AK67" s="65"/>
      <c r="AL67" s="65"/>
      <c r="AM67" s="65"/>
      <c r="AN67" s="65"/>
      <c r="AO67" s="65"/>
    </row>
    <row r="68" spans="2:41">
      <c r="B68" s="88"/>
      <c r="C68" s="88"/>
      <c r="D68" s="88"/>
      <c r="E68" s="88"/>
      <c r="F68" s="88"/>
      <c r="G68" s="88"/>
      <c r="H68" s="88"/>
      <c r="I68" s="88"/>
      <c r="J68" s="88"/>
      <c r="AB68" s="65"/>
      <c r="AC68" s="65"/>
      <c r="AD68" s="65"/>
      <c r="AE68" s="65"/>
      <c r="AF68" s="65"/>
      <c r="AG68" s="65"/>
      <c r="AH68" s="65"/>
      <c r="AI68" s="65"/>
      <c r="AJ68" s="65"/>
      <c r="AK68" s="65"/>
      <c r="AL68" s="65"/>
      <c r="AM68" s="65"/>
      <c r="AN68" s="65"/>
      <c r="AO68" s="65"/>
    </row>
    <row r="69" spans="2:41">
      <c r="B69" s="88"/>
      <c r="C69" s="88"/>
      <c r="D69" s="88"/>
      <c r="E69" s="88"/>
      <c r="F69" s="88"/>
      <c r="G69" s="88"/>
      <c r="H69" s="88"/>
      <c r="I69" s="88"/>
      <c r="J69" s="88"/>
      <c r="AB69" s="65"/>
      <c r="AC69" s="65"/>
      <c r="AD69" s="65"/>
      <c r="AE69" s="65"/>
      <c r="AF69" s="65"/>
      <c r="AG69" s="65"/>
      <c r="AH69" s="65"/>
      <c r="AI69" s="65"/>
      <c r="AJ69" s="65"/>
      <c r="AK69" s="65"/>
      <c r="AL69" s="65"/>
      <c r="AM69" s="65"/>
      <c r="AN69" s="65"/>
      <c r="AO69" s="65"/>
    </row>
    <row r="70" spans="2:41">
      <c r="B70" s="88"/>
      <c r="C70" s="88"/>
      <c r="D70" s="88"/>
      <c r="E70" s="88"/>
      <c r="F70" s="88"/>
      <c r="G70" s="88"/>
      <c r="H70" s="88"/>
      <c r="I70" s="88"/>
      <c r="J70" s="88"/>
      <c r="AB70" s="65"/>
      <c r="AC70" s="65"/>
      <c r="AD70" s="65"/>
      <c r="AE70" s="65"/>
      <c r="AF70" s="65"/>
      <c r="AG70" s="65"/>
      <c r="AH70" s="65"/>
      <c r="AI70" s="65"/>
      <c r="AJ70" s="65"/>
      <c r="AK70" s="65"/>
      <c r="AL70" s="65"/>
      <c r="AM70" s="65"/>
      <c r="AN70" s="65"/>
      <c r="AO70" s="65"/>
    </row>
    <row r="71" spans="2:41">
      <c r="B71" s="88"/>
      <c r="C71" s="88"/>
      <c r="D71" s="88"/>
      <c r="E71" s="88"/>
      <c r="F71" s="88"/>
      <c r="G71" s="88"/>
      <c r="H71" s="88"/>
      <c r="I71" s="88"/>
      <c r="J71" s="88"/>
      <c r="AB71" s="65"/>
      <c r="AC71" s="65"/>
      <c r="AD71" s="65"/>
      <c r="AE71" s="65"/>
      <c r="AF71" s="65"/>
      <c r="AG71" s="65"/>
      <c r="AH71" s="65"/>
      <c r="AI71" s="65"/>
      <c r="AJ71" s="65"/>
      <c r="AK71" s="65"/>
      <c r="AL71" s="65"/>
      <c r="AM71" s="65"/>
      <c r="AN71" s="65"/>
      <c r="AO71" s="65"/>
    </row>
    <row r="72" spans="2:41">
      <c r="B72" s="88"/>
      <c r="C72" s="88"/>
      <c r="D72" s="88"/>
      <c r="E72" s="88"/>
      <c r="F72" s="88"/>
      <c r="G72" s="88"/>
      <c r="H72" s="88"/>
      <c r="I72" s="88"/>
      <c r="J72" s="88"/>
      <c r="AB72" s="65"/>
      <c r="AC72" s="65"/>
      <c r="AD72" s="65"/>
      <c r="AE72" s="65"/>
      <c r="AF72" s="65"/>
      <c r="AG72" s="65"/>
      <c r="AH72" s="65"/>
      <c r="AI72" s="65"/>
      <c r="AJ72" s="65"/>
      <c r="AK72" s="65"/>
      <c r="AL72" s="65"/>
      <c r="AM72" s="65"/>
      <c r="AN72" s="65"/>
      <c r="AO72" s="65"/>
    </row>
    <row r="73" spans="2:41">
      <c r="B73" s="88"/>
      <c r="C73" s="88"/>
      <c r="D73" s="88"/>
      <c r="E73" s="88"/>
      <c r="F73" s="88"/>
      <c r="G73" s="88"/>
      <c r="H73" s="88"/>
      <c r="I73" s="88"/>
      <c r="J73" s="88"/>
      <c r="AB73" s="65"/>
      <c r="AC73" s="65"/>
      <c r="AD73" s="65"/>
      <c r="AE73" s="65"/>
      <c r="AF73" s="65"/>
      <c r="AG73" s="65"/>
      <c r="AH73" s="65"/>
      <c r="AI73" s="65"/>
      <c r="AJ73" s="65"/>
      <c r="AK73" s="65"/>
      <c r="AL73" s="65"/>
      <c r="AM73" s="65"/>
      <c r="AN73" s="65"/>
      <c r="AO73" s="65"/>
    </row>
    <row r="74" spans="2:41">
      <c r="B74" s="88"/>
      <c r="C74" s="88"/>
      <c r="D74" s="88"/>
      <c r="E74" s="88"/>
      <c r="F74" s="88"/>
      <c r="G74" s="88"/>
      <c r="H74" s="88"/>
      <c r="I74" s="88"/>
      <c r="J74" s="89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5"/>
      <c r="Y74" s="65"/>
      <c r="Z74" s="65"/>
      <c r="AA74" s="65"/>
      <c r="AB74" s="65"/>
      <c r="AC74" s="65"/>
      <c r="AD74" s="65"/>
      <c r="AE74" s="65"/>
      <c r="AF74" s="65"/>
      <c r="AG74" s="65"/>
      <c r="AH74" s="65"/>
      <c r="AI74" s="65"/>
      <c r="AJ74" s="65"/>
      <c r="AK74" s="65"/>
      <c r="AL74" s="65"/>
      <c r="AM74" s="65"/>
      <c r="AN74" s="65"/>
      <c r="AO74" s="65"/>
    </row>
    <row r="75" spans="2:41">
      <c r="B75" s="65"/>
      <c r="C75" s="65"/>
      <c r="D75" s="65"/>
      <c r="E75" s="65"/>
      <c r="F75" s="87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5"/>
      <c r="Z75" s="65"/>
      <c r="AA75" s="65"/>
      <c r="AB75" s="65"/>
      <c r="AC75" s="65"/>
      <c r="AD75" s="65"/>
      <c r="AE75" s="65"/>
      <c r="AF75" s="65"/>
      <c r="AG75" s="65"/>
      <c r="AH75" s="65"/>
      <c r="AI75" s="65"/>
      <c r="AJ75" s="65"/>
      <c r="AK75" s="65"/>
      <c r="AL75" s="65"/>
      <c r="AM75" s="65"/>
      <c r="AN75" s="65"/>
      <c r="AO75" s="65"/>
    </row>
    <row r="76" spans="2:41">
      <c r="B76" s="65"/>
      <c r="C76" s="65"/>
      <c r="D76" s="65"/>
      <c r="E76" s="65"/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65"/>
      <c r="R76" s="65"/>
      <c r="S76" s="65"/>
      <c r="T76" s="65"/>
      <c r="U76" s="65"/>
      <c r="V76" s="65"/>
      <c r="W76" s="65"/>
      <c r="X76" s="65"/>
      <c r="Y76" s="65"/>
      <c r="Z76" s="65"/>
      <c r="AA76" s="65"/>
      <c r="AB76" s="65"/>
      <c r="AC76" s="65"/>
      <c r="AD76" s="65"/>
      <c r="AE76" s="65"/>
      <c r="AF76" s="65"/>
      <c r="AG76" s="65"/>
      <c r="AH76" s="65"/>
      <c r="AI76" s="65"/>
      <c r="AJ76" s="65"/>
      <c r="AK76" s="65"/>
      <c r="AL76" s="65"/>
      <c r="AM76" s="65"/>
      <c r="AN76" s="65"/>
      <c r="AO76" s="65"/>
    </row>
    <row r="77" spans="2:41">
      <c r="B77" s="65"/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  <c r="AG77" s="65"/>
      <c r="AH77" s="65"/>
      <c r="AI77" s="65"/>
      <c r="AJ77" s="65"/>
      <c r="AK77" s="65"/>
      <c r="AL77" s="65"/>
      <c r="AM77" s="65"/>
      <c r="AN77" s="65"/>
      <c r="AO77" s="65"/>
    </row>
    <row r="78" spans="2:41">
      <c r="B78" s="65"/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68"/>
      <c r="N78" s="65"/>
      <c r="O78" s="65"/>
      <c r="P78" s="68"/>
      <c r="Q78" s="65"/>
      <c r="R78" s="65"/>
      <c r="S78" s="65"/>
      <c r="T78" s="65"/>
      <c r="U78" s="65"/>
      <c r="V78" s="65"/>
      <c r="W78" s="65"/>
      <c r="X78" s="65"/>
      <c r="Y78" s="65"/>
      <c r="Z78" s="65"/>
      <c r="AA78" s="65"/>
      <c r="AB78" s="65"/>
      <c r="AC78" s="65"/>
      <c r="AD78" s="65"/>
      <c r="AE78" s="65"/>
      <c r="AF78" s="65"/>
      <c r="AG78" s="65"/>
      <c r="AH78" s="65"/>
      <c r="AI78" s="65"/>
      <c r="AJ78" s="65"/>
      <c r="AK78" s="65"/>
      <c r="AL78" s="65"/>
      <c r="AM78" s="65"/>
      <c r="AN78" s="65"/>
      <c r="AO78" s="65"/>
    </row>
    <row r="79" spans="2:41">
      <c r="B79" s="65"/>
      <c r="C79" s="65"/>
      <c r="D79" s="65"/>
      <c r="E79" s="65"/>
      <c r="F79" s="65"/>
      <c r="G79" s="65"/>
      <c r="H79" s="65"/>
      <c r="I79" s="65"/>
      <c r="J79" s="65"/>
      <c r="K79" s="65"/>
      <c r="L79" s="65"/>
      <c r="M79" s="68"/>
      <c r="N79" s="65"/>
      <c r="O79" s="65"/>
      <c r="P79" s="65"/>
      <c r="Q79" s="65"/>
      <c r="R79" s="65"/>
      <c r="S79" s="65"/>
      <c r="T79" s="68"/>
      <c r="U79" s="65"/>
      <c r="V79" s="65"/>
      <c r="W79" s="65"/>
      <c r="X79" s="65"/>
      <c r="Y79" s="65"/>
      <c r="Z79" s="65"/>
      <c r="AA79" s="65"/>
      <c r="AB79" s="65"/>
      <c r="AC79" s="65"/>
      <c r="AD79" s="65"/>
      <c r="AE79" s="65"/>
      <c r="AF79" s="65"/>
      <c r="AG79" s="65"/>
      <c r="AH79" s="65"/>
      <c r="AI79" s="65"/>
      <c r="AJ79" s="65"/>
      <c r="AK79" s="65"/>
      <c r="AL79" s="65"/>
      <c r="AM79" s="65"/>
      <c r="AN79" s="65"/>
      <c r="AO79" s="65"/>
    </row>
    <row r="80" spans="2:41">
      <c r="B80" s="65"/>
      <c r="C80" s="65"/>
      <c r="D80" s="65"/>
      <c r="E80" s="65"/>
      <c r="F80" s="65"/>
      <c r="G80" s="65"/>
      <c r="H80" s="65"/>
      <c r="I80" s="65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65"/>
      <c r="U80" s="65"/>
      <c r="V80" s="65"/>
      <c r="W80" s="68"/>
      <c r="X80" s="65"/>
      <c r="Y80" s="72"/>
      <c r="Z80" s="65"/>
      <c r="AA80" s="65"/>
      <c r="AB80" s="65"/>
      <c r="AC80" s="65"/>
      <c r="AD80" s="65"/>
      <c r="AE80" s="65"/>
      <c r="AF80" s="65"/>
      <c r="AG80" s="65"/>
      <c r="AH80" s="65"/>
      <c r="AI80" s="65"/>
      <c r="AJ80" s="65"/>
      <c r="AK80" s="65"/>
      <c r="AL80" s="65"/>
      <c r="AM80" s="65"/>
      <c r="AN80" s="65"/>
      <c r="AO80" s="65"/>
    </row>
    <row r="81" spans="2:41">
      <c r="B81" s="65"/>
      <c r="C81" s="65"/>
      <c r="D81" s="65"/>
      <c r="E81" s="65"/>
      <c r="F81" s="65"/>
      <c r="G81" s="65"/>
      <c r="H81" s="65"/>
      <c r="I81" s="65"/>
      <c r="J81" s="65"/>
      <c r="K81" s="65"/>
      <c r="L81" s="65"/>
      <c r="M81" s="65"/>
      <c r="N81" s="65"/>
      <c r="O81" s="65"/>
      <c r="P81" s="68"/>
      <c r="Q81" s="68"/>
      <c r="R81" s="65"/>
      <c r="S81" s="65"/>
      <c r="T81" s="65"/>
      <c r="U81" s="65"/>
      <c r="V81" s="65"/>
      <c r="W81" s="65"/>
      <c r="X81" s="65"/>
      <c r="Y81" s="65"/>
      <c r="Z81" s="65"/>
      <c r="AA81" s="65"/>
      <c r="AB81" s="65"/>
      <c r="AC81" s="65"/>
      <c r="AD81" s="65"/>
      <c r="AE81" s="65"/>
      <c r="AF81" s="65"/>
      <c r="AG81" s="65"/>
      <c r="AH81" s="65"/>
      <c r="AI81" s="65"/>
      <c r="AJ81" s="65"/>
      <c r="AK81" s="65"/>
      <c r="AL81" s="65"/>
      <c r="AM81" s="65"/>
      <c r="AN81" s="65"/>
      <c r="AO81" s="65"/>
    </row>
    <row r="82" spans="2:41">
      <c r="B82" s="65"/>
      <c r="C82" s="65"/>
      <c r="D82" s="65"/>
      <c r="E82" s="65"/>
      <c r="F82" s="65"/>
      <c r="G82" s="65"/>
      <c r="H82" s="65"/>
      <c r="I82" s="65"/>
      <c r="J82" s="65"/>
      <c r="K82" s="68"/>
      <c r="L82" s="65"/>
      <c r="M82" s="68"/>
      <c r="N82" s="65"/>
      <c r="O82" s="65"/>
      <c r="P82" s="65"/>
      <c r="Q82" s="65"/>
      <c r="R82" s="65"/>
      <c r="S82" s="65"/>
      <c r="T82" s="65"/>
      <c r="U82" s="65"/>
      <c r="V82" s="65"/>
      <c r="W82" s="65"/>
      <c r="X82" s="65"/>
      <c r="Y82" s="65"/>
      <c r="Z82" s="65"/>
      <c r="AA82" s="65"/>
      <c r="AB82" s="65"/>
      <c r="AC82" s="65"/>
      <c r="AD82" s="65"/>
      <c r="AE82" s="65"/>
      <c r="AF82" s="65"/>
      <c r="AG82" s="65"/>
      <c r="AH82" s="65"/>
      <c r="AI82" s="65"/>
      <c r="AJ82" s="65"/>
      <c r="AK82" s="65"/>
      <c r="AL82" s="65"/>
      <c r="AM82" s="65"/>
      <c r="AN82" s="65"/>
      <c r="AO82" s="65"/>
    </row>
    <row r="83" spans="2:41">
      <c r="B83" s="65"/>
      <c r="C83" s="65"/>
      <c r="D83" s="65"/>
      <c r="E83" s="65"/>
      <c r="F83" s="65"/>
      <c r="G83" s="65"/>
      <c r="H83" s="65"/>
      <c r="I83" s="65"/>
      <c r="J83" s="65"/>
      <c r="K83" s="65"/>
      <c r="L83" s="65"/>
      <c r="M83" s="80"/>
      <c r="N83" s="65"/>
      <c r="O83" s="80"/>
      <c r="P83" s="65"/>
      <c r="Q83" s="65"/>
      <c r="R83" s="65"/>
      <c r="S83" s="65"/>
      <c r="T83" s="65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65"/>
      <c r="AF83" s="65"/>
      <c r="AG83" s="65"/>
      <c r="AH83" s="65"/>
      <c r="AI83" s="65"/>
      <c r="AJ83" s="65"/>
      <c r="AK83" s="65"/>
      <c r="AL83" s="65"/>
      <c r="AM83" s="65"/>
      <c r="AN83" s="65"/>
      <c r="AO83" s="65"/>
    </row>
    <row r="84" spans="2:41">
      <c r="B84" s="65"/>
      <c r="C84" s="65"/>
      <c r="D84" s="65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5"/>
      <c r="X84" s="65"/>
      <c r="Y84" s="65"/>
      <c r="Z84" s="65"/>
      <c r="AA84" s="65"/>
      <c r="AB84" s="65"/>
      <c r="AC84" s="65"/>
      <c r="AD84" s="65"/>
      <c r="AE84" s="65"/>
      <c r="AF84" s="65"/>
      <c r="AG84" s="65"/>
      <c r="AH84" s="65"/>
      <c r="AI84" s="65"/>
      <c r="AJ84" s="65"/>
      <c r="AK84" s="65"/>
      <c r="AL84" s="65"/>
      <c r="AM84" s="65"/>
      <c r="AN84" s="65"/>
      <c r="AO84" s="65"/>
    </row>
    <row r="85" spans="2:41">
      <c r="B85" s="65"/>
      <c r="C85" s="65"/>
      <c r="D85" s="65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5"/>
      <c r="X85" s="65"/>
      <c r="Y85" s="65"/>
      <c r="Z85" s="65"/>
      <c r="AA85" s="65"/>
      <c r="AB85" s="65"/>
      <c r="AC85" s="65"/>
      <c r="AD85" s="65"/>
      <c r="AE85" s="65"/>
      <c r="AF85" s="65"/>
      <c r="AG85" s="65"/>
      <c r="AH85" s="65"/>
      <c r="AI85" s="65"/>
      <c r="AJ85" s="65"/>
      <c r="AK85" s="65"/>
      <c r="AL85" s="65"/>
      <c r="AM85" s="65"/>
      <c r="AN85" s="65"/>
      <c r="AO85" s="65"/>
    </row>
    <row r="86" spans="2:41">
      <c r="B86" s="65"/>
      <c r="C86" s="65"/>
      <c r="D86" s="65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5"/>
      <c r="X86" s="65"/>
      <c r="Y86" s="65"/>
      <c r="Z86" s="65"/>
      <c r="AA86" s="65"/>
      <c r="AB86" s="65"/>
      <c r="AC86" s="65"/>
      <c r="AD86" s="65"/>
      <c r="AE86" s="65"/>
      <c r="AF86" s="65"/>
      <c r="AG86" s="65"/>
      <c r="AH86" s="65"/>
      <c r="AI86" s="65"/>
      <c r="AJ86" s="65"/>
      <c r="AK86" s="65"/>
      <c r="AL86" s="65"/>
      <c r="AM86" s="65"/>
      <c r="AN86" s="65"/>
      <c r="AO86" s="65"/>
    </row>
    <row r="87" spans="2:41">
      <c r="B87" s="65"/>
      <c r="C87" s="65"/>
      <c r="D87" s="65"/>
      <c r="E87" s="65"/>
      <c r="F87" s="65"/>
      <c r="G87" s="65"/>
      <c r="H87" s="65"/>
      <c r="I87" s="65"/>
      <c r="J87" s="65"/>
      <c r="K87" s="65"/>
      <c r="L87" s="65"/>
      <c r="M87" s="65"/>
      <c r="N87" s="65"/>
      <c r="O87" s="65"/>
      <c r="P87" s="65"/>
      <c r="Q87" s="65"/>
      <c r="R87" s="65"/>
      <c r="S87" s="65"/>
      <c r="T87" s="65"/>
      <c r="U87" s="65"/>
      <c r="V87" s="65"/>
      <c r="W87" s="65"/>
      <c r="X87" s="65"/>
      <c r="Y87" s="65"/>
      <c r="Z87" s="65"/>
      <c r="AA87" s="65"/>
      <c r="AB87" s="65"/>
      <c r="AC87" s="65"/>
      <c r="AD87" s="65"/>
      <c r="AE87" s="65"/>
      <c r="AF87" s="65"/>
      <c r="AG87" s="65"/>
      <c r="AH87" s="65"/>
      <c r="AI87" s="65"/>
      <c r="AJ87" s="65"/>
      <c r="AK87" s="65"/>
      <c r="AL87" s="65"/>
      <c r="AM87" s="65"/>
      <c r="AN87" s="65"/>
      <c r="AO87" s="65"/>
    </row>
    <row r="88" spans="2:41">
      <c r="B88" s="65"/>
      <c r="C88" s="65"/>
      <c r="D88" s="65"/>
      <c r="E88" s="65"/>
      <c r="F88" s="65"/>
      <c r="G88" s="65"/>
      <c r="H88" s="65"/>
      <c r="I88" s="65"/>
      <c r="J88" s="65"/>
      <c r="K88" s="65"/>
      <c r="L88" s="65"/>
      <c r="M88" s="65"/>
      <c r="N88" s="65"/>
      <c r="O88" s="65"/>
      <c r="P88" s="65"/>
      <c r="Q88" s="65"/>
      <c r="R88" s="65"/>
      <c r="S88" s="65"/>
      <c r="T88" s="65"/>
      <c r="U88" s="65"/>
      <c r="V88" s="65"/>
      <c r="W88" s="65"/>
      <c r="X88" s="65"/>
      <c r="Y88" s="65"/>
      <c r="Z88" s="65"/>
      <c r="AA88" s="65"/>
      <c r="AB88" s="65"/>
      <c r="AC88" s="65"/>
      <c r="AD88" s="65"/>
      <c r="AE88" s="65"/>
      <c r="AF88" s="65"/>
      <c r="AG88" s="65"/>
      <c r="AH88" s="65"/>
      <c r="AI88" s="65"/>
      <c r="AJ88" s="65"/>
      <c r="AK88" s="65"/>
      <c r="AL88" s="65"/>
      <c r="AM88" s="65"/>
      <c r="AN88" s="65"/>
      <c r="AO88" s="65"/>
    </row>
    <row r="89" spans="2:41">
      <c r="B89" s="65"/>
      <c r="C89" s="65"/>
      <c r="D89" s="65"/>
      <c r="E89" s="65"/>
      <c r="F89" s="65"/>
      <c r="G89" s="65"/>
      <c r="H89" s="65"/>
      <c r="I89" s="65"/>
      <c r="J89" s="65"/>
      <c r="K89" s="65"/>
      <c r="L89" s="65"/>
      <c r="M89" s="65"/>
      <c r="N89" s="65"/>
      <c r="O89" s="65"/>
      <c r="P89" s="65"/>
      <c r="Q89" s="65"/>
      <c r="R89" s="65"/>
      <c r="S89" s="65"/>
      <c r="T89" s="65"/>
      <c r="U89" s="65"/>
      <c r="V89" s="65"/>
      <c r="W89" s="65"/>
      <c r="X89" s="65"/>
      <c r="Y89" s="65"/>
      <c r="Z89" s="65"/>
      <c r="AA89" s="65"/>
      <c r="AB89" s="65"/>
      <c r="AC89" s="65"/>
      <c r="AD89" s="65"/>
      <c r="AE89" s="65"/>
      <c r="AF89" s="65"/>
      <c r="AG89" s="65"/>
      <c r="AH89" s="65"/>
      <c r="AI89" s="65"/>
      <c r="AJ89" s="65"/>
      <c r="AK89" s="65"/>
      <c r="AL89" s="65"/>
      <c r="AM89" s="65"/>
      <c r="AN89" s="65"/>
      <c r="AO89" s="65"/>
    </row>
    <row r="90" spans="2:41">
      <c r="B90" s="65"/>
      <c r="C90" s="65"/>
      <c r="D90" s="65"/>
      <c r="E90" s="65"/>
      <c r="F90" s="65"/>
      <c r="G90" s="65"/>
      <c r="H90" s="65"/>
      <c r="I90" s="65"/>
      <c r="J90" s="65"/>
      <c r="K90" s="65"/>
      <c r="L90" s="65"/>
      <c r="M90" s="65"/>
      <c r="N90" s="65"/>
      <c r="O90" s="65"/>
      <c r="P90" s="65"/>
      <c r="Q90" s="65"/>
      <c r="R90" s="65"/>
      <c r="S90" s="65"/>
      <c r="T90" s="65"/>
      <c r="U90" s="65"/>
      <c r="V90" s="65"/>
      <c r="W90" s="65"/>
      <c r="X90" s="65"/>
      <c r="Y90" s="65"/>
      <c r="Z90" s="65"/>
      <c r="AA90" s="65"/>
      <c r="AB90" s="65"/>
      <c r="AC90" s="65"/>
      <c r="AD90" s="65"/>
      <c r="AE90" s="65"/>
      <c r="AF90" s="65"/>
      <c r="AG90" s="65"/>
      <c r="AH90" s="65"/>
      <c r="AI90" s="65"/>
      <c r="AJ90" s="65"/>
      <c r="AK90" s="65"/>
      <c r="AL90" s="65"/>
      <c r="AM90" s="65"/>
      <c r="AN90" s="65"/>
      <c r="AO90" s="65"/>
    </row>
    <row r="91" spans="2:41">
      <c r="B91" s="65"/>
      <c r="C91" s="65"/>
      <c r="D91" s="65"/>
      <c r="E91" s="65"/>
      <c r="F91" s="65"/>
      <c r="G91" s="65"/>
      <c r="H91" s="65"/>
      <c r="I91" s="65"/>
      <c r="J91" s="65"/>
      <c r="K91" s="65"/>
      <c r="L91" s="65"/>
      <c r="M91" s="65"/>
      <c r="N91" s="65"/>
      <c r="O91" s="65"/>
      <c r="P91" s="65"/>
      <c r="Q91" s="65"/>
      <c r="R91" s="65"/>
      <c r="S91" s="65"/>
      <c r="T91" s="65"/>
      <c r="U91" s="65"/>
      <c r="V91" s="65"/>
      <c r="W91" s="65"/>
      <c r="X91" s="65"/>
      <c r="Y91" s="65"/>
      <c r="Z91" s="65"/>
      <c r="AA91" s="65"/>
      <c r="AB91" s="65"/>
      <c r="AC91" s="65"/>
      <c r="AD91" s="65"/>
      <c r="AE91" s="65"/>
      <c r="AF91" s="65"/>
      <c r="AG91" s="65"/>
      <c r="AH91" s="65"/>
      <c r="AI91" s="65"/>
      <c r="AJ91" s="65"/>
      <c r="AK91" s="65"/>
      <c r="AL91" s="65"/>
      <c r="AM91" s="65"/>
      <c r="AN91" s="65"/>
      <c r="AO91" s="65"/>
    </row>
    <row r="92" spans="2:41">
      <c r="B92" s="65"/>
      <c r="C92" s="65"/>
      <c r="D92" s="65"/>
      <c r="E92" s="65"/>
      <c r="F92" s="65"/>
      <c r="G92" s="65"/>
      <c r="H92" s="65"/>
      <c r="I92" s="65"/>
      <c r="J92" s="65"/>
      <c r="K92" s="65"/>
      <c r="L92" s="65"/>
      <c r="M92" s="65"/>
      <c r="N92" s="65"/>
      <c r="O92" s="65"/>
      <c r="P92" s="65"/>
      <c r="Q92" s="65"/>
      <c r="R92" s="65"/>
      <c r="S92" s="65"/>
      <c r="T92" s="65"/>
      <c r="U92" s="65"/>
      <c r="V92" s="65"/>
      <c r="W92" s="65"/>
      <c r="X92" s="65"/>
      <c r="Y92" s="65"/>
      <c r="Z92" s="65"/>
      <c r="AA92" s="65"/>
      <c r="AB92" s="65"/>
      <c r="AC92" s="65"/>
      <c r="AD92" s="65"/>
      <c r="AE92" s="65"/>
      <c r="AF92" s="65"/>
      <c r="AG92" s="65"/>
      <c r="AH92" s="65"/>
      <c r="AI92" s="65"/>
      <c r="AJ92" s="65"/>
      <c r="AK92" s="65"/>
      <c r="AL92" s="65"/>
      <c r="AM92" s="65"/>
      <c r="AN92" s="65"/>
      <c r="AO92" s="65"/>
    </row>
    <row r="93" spans="2:41">
      <c r="B93" s="65"/>
      <c r="C93" s="65"/>
      <c r="D93" s="65"/>
      <c r="E93" s="65"/>
      <c r="F93" s="65"/>
      <c r="G93" s="65"/>
      <c r="H93" s="65"/>
      <c r="I93" s="65"/>
      <c r="J93" s="65"/>
      <c r="K93" s="65"/>
      <c r="L93" s="65"/>
      <c r="M93" s="65"/>
      <c r="N93" s="65"/>
      <c r="O93" s="65"/>
      <c r="P93" s="65"/>
      <c r="Q93" s="65"/>
      <c r="R93" s="65"/>
      <c r="S93" s="65"/>
      <c r="T93" s="65"/>
      <c r="U93" s="65"/>
      <c r="V93" s="65"/>
      <c r="W93" s="65"/>
      <c r="X93" s="65"/>
      <c r="Y93" s="65"/>
      <c r="Z93" s="65"/>
      <c r="AA93" s="65"/>
      <c r="AB93" s="65"/>
      <c r="AC93" s="65"/>
      <c r="AD93" s="65"/>
      <c r="AE93" s="65"/>
      <c r="AF93" s="65"/>
      <c r="AG93" s="65"/>
      <c r="AH93" s="65"/>
      <c r="AI93" s="65"/>
      <c r="AJ93" s="65"/>
      <c r="AK93" s="65"/>
      <c r="AL93" s="65"/>
      <c r="AM93" s="65"/>
      <c r="AN93" s="65"/>
      <c r="AO93" s="65"/>
    </row>
    <row r="94" spans="2:41">
      <c r="B94" s="65"/>
      <c r="C94" s="65"/>
      <c r="D94" s="65"/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5"/>
      <c r="P94" s="65"/>
      <c r="Q94" s="65"/>
      <c r="R94" s="65"/>
      <c r="S94" s="65"/>
      <c r="T94" s="65"/>
      <c r="U94" s="65"/>
      <c r="V94" s="65"/>
      <c r="W94" s="65"/>
      <c r="X94" s="65"/>
      <c r="Y94" s="65"/>
      <c r="Z94" s="65"/>
      <c r="AA94" s="65"/>
      <c r="AB94" s="65"/>
      <c r="AC94" s="65"/>
      <c r="AD94" s="65"/>
      <c r="AE94" s="65"/>
      <c r="AF94" s="65"/>
      <c r="AG94" s="65"/>
      <c r="AH94" s="65"/>
      <c r="AI94" s="65"/>
      <c r="AJ94" s="65"/>
      <c r="AK94" s="65"/>
      <c r="AL94" s="65"/>
      <c r="AM94" s="65"/>
      <c r="AN94" s="65"/>
      <c r="AO94" s="65"/>
    </row>
    <row r="95" spans="2:41">
      <c r="B95" s="65"/>
      <c r="C95" s="65"/>
      <c r="D95" s="65"/>
      <c r="E95" s="65"/>
      <c r="F95" s="65"/>
      <c r="G95" s="65"/>
      <c r="H95" s="65"/>
      <c r="I95" s="65"/>
      <c r="J95" s="65"/>
      <c r="K95" s="65"/>
      <c r="L95" s="65"/>
      <c r="M95" s="65"/>
      <c r="N95" s="65"/>
      <c r="O95" s="65"/>
      <c r="P95" s="65"/>
      <c r="Q95" s="65"/>
      <c r="R95" s="65"/>
      <c r="S95" s="65"/>
      <c r="T95" s="65"/>
      <c r="U95" s="65"/>
      <c r="V95" s="65"/>
      <c r="W95" s="65"/>
      <c r="X95" s="65"/>
      <c r="Y95" s="65"/>
      <c r="Z95" s="65"/>
      <c r="AA95" s="65"/>
      <c r="AB95" s="65"/>
      <c r="AC95" s="65"/>
      <c r="AD95" s="65"/>
      <c r="AE95" s="65"/>
      <c r="AF95" s="65"/>
      <c r="AG95" s="65"/>
      <c r="AH95" s="65"/>
      <c r="AI95" s="65"/>
      <c r="AJ95" s="65"/>
      <c r="AK95" s="65"/>
      <c r="AL95" s="65"/>
      <c r="AM95" s="65"/>
      <c r="AN95" s="65"/>
      <c r="AO95" s="65"/>
    </row>
    <row r="96" spans="2:41">
      <c r="B96" s="65"/>
      <c r="C96" s="65"/>
      <c r="D96" s="65"/>
      <c r="E96" s="65"/>
      <c r="F96" s="65"/>
      <c r="G96" s="65"/>
      <c r="H96" s="65"/>
      <c r="I96" s="65"/>
      <c r="J96" s="65"/>
      <c r="K96" s="65"/>
      <c r="L96" s="65"/>
      <c r="M96" s="65"/>
      <c r="N96" s="65"/>
      <c r="O96" s="65"/>
      <c r="P96" s="65"/>
      <c r="Q96" s="65"/>
      <c r="R96" s="65"/>
      <c r="S96" s="65"/>
      <c r="T96" s="65"/>
      <c r="U96" s="65"/>
      <c r="V96" s="65"/>
      <c r="W96" s="65"/>
      <c r="X96" s="65"/>
      <c r="Y96" s="65"/>
      <c r="Z96" s="65"/>
      <c r="AA96" s="65"/>
      <c r="AB96" s="65"/>
      <c r="AC96" s="65"/>
      <c r="AD96" s="65"/>
      <c r="AE96" s="65"/>
      <c r="AF96" s="65"/>
      <c r="AG96" s="65"/>
      <c r="AH96" s="65"/>
      <c r="AI96" s="65"/>
      <c r="AJ96" s="65"/>
      <c r="AK96" s="65"/>
      <c r="AL96" s="65"/>
      <c r="AM96" s="65"/>
      <c r="AN96" s="65"/>
      <c r="AO96" s="65"/>
    </row>
    <row r="97" spans="2:41">
      <c r="B97" s="65"/>
      <c r="C97" s="65"/>
      <c r="D97" s="65"/>
      <c r="E97" s="65"/>
      <c r="F97" s="65"/>
      <c r="G97" s="65"/>
      <c r="H97" s="65"/>
      <c r="I97" s="65"/>
      <c r="J97" s="65"/>
      <c r="K97" s="65"/>
      <c r="L97" s="65"/>
      <c r="M97" s="65"/>
      <c r="N97" s="65"/>
      <c r="O97" s="65"/>
      <c r="P97" s="65"/>
      <c r="Q97" s="65"/>
      <c r="R97" s="65"/>
      <c r="S97" s="65"/>
      <c r="T97" s="65"/>
      <c r="U97" s="65"/>
      <c r="V97" s="65"/>
      <c r="W97" s="65"/>
      <c r="X97" s="65"/>
      <c r="Y97" s="65"/>
      <c r="Z97" s="65"/>
      <c r="AA97" s="65"/>
      <c r="AB97" s="65"/>
      <c r="AC97" s="65"/>
      <c r="AD97" s="65"/>
      <c r="AE97" s="65"/>
      <c r="AF97" s="65"/>
      <c r="AG97" s="65"/>
      <c r="AH97" s="65"/>
      <c r="AI97" s="65"/>
      <c r="AJ97" s="65"/>
      <c r="AK97" s="65"/>
      <c r="AL97" s="65"/>
      <c r="AM97" s="65"/>
      <c r="AN97" s="65"/>
      <c r="AO97" s="65"/>
    </row>
    <row r="98" spans="2:41">
      <c r="B98" s="65"/>
      <c r="C98" s="65"/>
      <c r="D98" s="65"/>
      <c r="E98" s="65"/>
      <c r="F98" s="65"/>
      <c r="G98" s="65"/>
      <c r="H98" s="65"/>
      <c r="I98" s="65"/>
      <c r="J98" s="65"/>
      <c r="K98" s="65"/>
      <c r="L98" s="65"/>
      <c r="M98" s="65"/>
      <c r="N98" s="65"/>
      <c r="O98" s="65"/>
      <c r="P98" s="65"/>
      <c r="Q98" s="65"/>
      <c r="R98" s="65"/>
      <c r="S98" s="65"/>
      <c r="T98" s="65"/>
      <c r="U98" s="65"/>
      <c r="V98" s="65"/>
      <c r="W98" s="65"/>
      <c r="X98" s="65"/>
      <c r="Y98" s="65"/>
      <c r="Z98" s="65"/>
      <c r="AA98" s="65"/>
      <c r="AB98" s="65"/>
      <c r="AC98" s="65"/>
      <c r="AD98" s="65"/>
      <c r="AE98" s="65"/>
      <c r="AF98" s="65"/>
      <c r="AG98" s="65"/>
      <c r="AH98" s="65"/>
      <c r="AI98" s="65"/>
      <c r="AJ98" s="65"/>
      <c r="AK98" s="65"/>
      <c r="AL98" s="65"/>
      <c r="AM98" s="65"/>
      <c r="AN98" s="65"/>
      <c r="AO98" s="65"/>
    </row>
    <row r="99" spans="2:41">
      <c r="B99" s="65"/>
      <c r="C99" s="65"/>
      <c r="D99" s="65"/>
      <c r="E99" s="65"/>
      <c r="F99" s="65"/>
      <c r="G99" s="65"/>
      <c r="H99" s="65"/>
      <c r="I99" s="65"/>
      <c r="J99" s="65"/>
      <c r="K99" s="65"/>
      <c r="L99" s="65"/>
      <c r="M99" s="65"/>
      <c r="N99" s="65"/>
      <c r="O99" s="65"/>
      <c r="P99" s="65"/>
      <c r="Q99" s="65"/>
      <c r="R99" s="65"/>
      <c r="S99" s="65"/>
      <c r="T99" s="65"/>
      <c r="U99" s="65"/>
      <c r="V99" s="65"/>
      <c r="W99" s="65"/>
      <c r="X99" s="65"/>
      <c r="Y99" s="65"/>
      <c r="Z99" s="65"/>
      <c r="AA99" s="65"/>
      <c r="AB99" s="65"/>
      <c r="AC99" s="65"/>
      <c r="AD99" s="65"/>
      <c r="AE99" s="65"/>
      <c r="AF99" s="65"/>
      <c r="AG99" s="65"/>
      <c r="AH99" s="65"/>
      <c r="AI99" s="65"/>
      <c r="AJ99" s="65"/>
      <c r="AK99" s="65"/>
      <c r="AL99" s="65"/>
      <c r="AM99" s="65"/>
      <c r="AN99" s="65"/>
      <c r="AO99" s="65"/>
    </row>
    <row r="100" spans="2:41">
      <c r="B100" s="65"/>
      <c r="C100" s="65"/>
      <c r="D100" s="65"/>
      <c r="E100" s="65"/>
      <c r="F100" s="65"/>
      <c r="G100" s="65"/>
      <c r="H100" s="65"/>
      <c r="I100" s="65"/>
      <c r="J100" s="65"/>
      <c r="K100" s="65"/>
      <c r="L100" s="65"/>
      <c r="M100" s="65"/>
      <c r="N100" s="65"/>
      <c r="O100" s="65"/>
      <c r="P100" s="65"/>
      <c r="Q100" s="65"/>
      <c r="R100" s="65"/>
      <c r="S100" s="65"/>
      <c r="T100" s="65"/>
      <c r="U100" s="65"/>
      <c r="V100" s="65"/>
      <c r="W100" s="65"/>
      <c r="X100" s="65"/>
      <c r="Y100" s="65"/>
      <c r="Z100" s="65"/>
      <c r="AA100" s="65"/>
      <c r="AB100" s="65"/>
      <c r="AC100" s="65"/>
      <c r="AD100" s="65"/>
      <c r="AE100" s="65"/>
      <c r="AF100" s="65"/>
      <c r="AG100" s="65"/>
      <c r="AH100" s="65"/>
      <c r="AI100" s="65"/>
      <c r="AJ100" s="65"/>
      <c r="AK100" s="65"/>
      <c r="AL100" s="65"/>
      <c r="AM100" s="65"/>
      <c r="AN100" s="65"/>
      <c r="AO100" s="65"/>
    </row>
    <row r="101" spans="2:41">
      <c r="B101" s="65"/>
      <c r="C101" s="65"/>
      <c r="D101" s="65"/>
      <c r="E101" s="65"/>
      <c r="F101" s="65"/>
      <c r="G101" s="65"/>
      <c r="H101" s="65"/>
      <c r="I101" s="65"/>
      <c r="J101" s="65"/>
      <c r="K101" s="65"/>
      <c r="L101" s="65"/>
      <c r="M101" s="65"/>
      <c r="N101" s="65"/>
      <c r="O101" s="65"/>
      <c r="P101" s="65"/>
      <c r="Q101" s="65"/>
      <c r="R101" s="65"/>
      <c r="S101" s="65"/>
      <c r="T101" s="65"/>
      <c r="U101" s="65"/>
      <c r="V101" s="65"/>
      <c r="W101" s="65"/>
      <c r="X101" s="65"/>
      <c r="Y101" s="65"/>
      <c r="Z101" s="65"/>
      <c r="AA101" s="65"/>
      <c r="AB101" s="65"/>
      <c r="AC101" s="65"/>
      <c r="AD101" s="65"/>
      <c r="AE101" s="65"/>
      <c r="AF101" s="65"/>
      <c r="AG101" s="65"/>
      <c r="AH101" s="65"/>
      <c r="AI101" s="65"/>
      <c r="AJ101" s="65"/>
      <c r="AK101" s="65"/>
      <c r="AL101" s="65"/>
      <c r="AM101" s="65"/>
      <c r="AN101" s="65"/>
      <c r="AO101" s="65"/>
    </row>
    <row r="102" spans="2:41">
      <c r="B102" s="65"/>
      <c r="C102" s="65"/>
      <c r="D102" s="65"/>
      <c r="E102" s="65"/>
      <c r="F102" s="65"/>
      <c r="G102" s="65"/>
      <c r="H102" s="65"/>
      <c r="I102" s="65"/>
      <c r="J102" s="65"/>
      <c r="K102" s="65"/>
      <c r="L102" s="65"/>
      <c r="M102" s="65"/>
      <c r="N102" s="65"/>
      <c r="O102" s="65"/>
      <c r="P102" s="65"/>
      <c r="Q102" s="65"/>
      <c r="R102" s="65"/>
      <c r="S102" s="65"/>
      <c r="T102" s="65"/>
      <c r="U102" s="65"/>
      <c r="V102" s="65"/>
      <c r="W102" s="65"/>
      <c r="X102" s="65"/>
      <c r="Y102" s="65"/>
      <c r="Z102" s="65"/>
      <c r="AA102" s="65"/>
      <c r="AB102" s="65"/>
      <c r="AC102" s="65"/>
      <c r="AD102" s="65"/>
      <c r="AE102" s="65"/>
      <c r="AF102" s="65"/>
      <c r="AG102" s="65"/>
      <c r="AH102" s="65"/>
      <c r="AI102" s="65"/>
      <c r="AJ102" s="65"/>
      <c r="AK102" s="65"/>
      <c r="AL102" s="65"/>
      <c r="AM102" s="65"/>
      <c r="AN102" s="65"/>
      <c r="AO102" s="65"/>
    </row>
    <row r="103" spans="2:41">
      <c r="B103" s="65"/>
      <c r="C103" s="65"/>
      <c r="D103" s="65"/>
      <c r="E103" s="65"/>
      <c r="F103" s="65"/>
      <c r="G103" s="65"/>
      <c r="H103" s="65"/>
      <c r="I103" s="65"/>
      <c r="J103" s="65"/>
      <c r="K103" s="65"/>
      <c r="L103" s="65"/>
      <c r="M103" s="65"/>
      <c r="N103" s="65"/>
      <c r="O103" s="65"/>
      <c r="P103" s="65"/>
      <c r="Q103" s="65"/>
      <c r="R103" s="65"/>
      <c r="S103" s="65"/>
      <c r="T103" s="65"/>
      <c r="U103" s="65"/>
      <c r="V103" s="65"/>
      <c r="W103" s="65"/>
      <c r="X103" s="65"/>
      <c r="Y103" s="65"/>
      <c r="Z103" s="65"/>
      <c r="AA103" s="65"/>
      <c r="AB103" s="65"/>
      <c r="AC103" s="65"/>
      <c r="AD103" s="65"/>
      <c r="AE103" s="65"/>
      <c r="AF103" s="65"/>
      <c r="AG103" s="65"/>
      <c r="AH103" s="65"/>
      <c r="AI103" s="65"/>
      <c r="AJ103" s="65"/>
      <c r="AK103" s="65"/>
      <c r="AL103" s="65"/>
      <c r="AM103" s="65"/>
      <c r="AN103" s="65"/>
      <c r="AO103" s="65"/>
    </row>
    <row r="104" spans="2:41">
      <c r="B104" s="65"/>
      <c r="C104" s="65"/>
      <c r="D104" s="65"/>
      <c r="E104" s="65"/>
      <c r="F104" s="65"/>
      <c r="G104" s="65"/>
      <c r="H104" s="65"/>
      <c r="I104" s="65"/>
      <c r="J104" s="65"/>
      <c r="K104" s="65"/>
      <c r="L104" s="65"/>
      <c r="M104" s="65"/>
      <c r="N104" s="65"/>
      <c r="O104" s="65"/>
      <c r="P104" s="65"/>
      <c r="Q104" s="65"/>
      <c r="R104" s="65"/>
      <c r="S104" s="65"/>
      <c r="T104" s="65"/>
      <c r="U104" s="65"/>
      <c r="V104" s="65"/>
      <c r="W104" s="65"/>
      <c r="X104" s="65"/>
      <c r="Y104" s="65"/>
      <c r="Z104" s="65"/>
      <c r="AA104" s="65"/>
      <c r="AB104" s="65"/>
      <c r="AC104" s="65"/>
      <c r="AD104" s="65"/>
      <c r="AE104" s="65"/>
      <c r="AF104" s="65"/>
      <c r="AG104" s="65"/>
      <c r="AH104" s="65"/>
      <c r="AI104" s="65"/>
      <c r="AJ104" s="65"/>
      <c r="AK104" s="65"/>
      <c r="AL104" s="65"/>
      <c r="AM104" s="65"/>
      <c r="AN104" s="65"/>
      <c r="AO104" s="65"/>
    </row>
    <row r="105" spans="2:41">
      <c r="B105" s="65"/>
      <c r="C105" s="65"/>
      <c r="D105" s="65"/>
      <c r="E105" s="65"/>
      <c r="F105" s="65"/>
      <c r="G105" s="65"/>
      <c r="H105" s="65"/>
      <c r="I105" s="65"/>
      <c r="J105" s="65"/>
      <c r="K105" s="65"/>
      <c r="L105" s="65"/>
      <c r="M105" s="65"/>
      <c r="N105" s="65"/>
      <c r="O105" s="65"/>
      <c r="P105" s="65"/>
      <c r="Q105" s="65"/>
      <c r="R105" s="65"/>
      <c r="S105" s="65"/>
      <c r="T105" s="65"/>
      <c r="U105" s="65"/>
      <c r="V105" s="65"/>
      <c r="W105" s="65"/>
      <c r="X105" s="65"/>
      <c r="Y105" s="65"/>
      <c r="Z105" s="65"/>
      <c r="AA105" s="65"/>
      <c r="AB105" s="65"/>
      <c r="AC105" s="65"/>
      <c r="AD105" s="65"/>
      <c r="AE105" s="65"/>
      <c r="AF105" s="65"/>
      <c r="AG105" s="65"/>
      <c r="AH105" s="65"/>
      <c r="AI105" s="65"/>
      <c r="AJ105" s="65"/>
      <c r="AK105" s="65"/>
      <c r="AL105" s="65"/>
      <c r="AM105" s="65"/>
      <c r="AN105" s="65"/>
      <c r="AO105" s="65"/>
    </row>
    <row r="106" spans="2:41">
      <c r="B106" s="65"/>
      <c r="C106" s="65"/>
      <c r="D106" s="65"/>
      <c r="E106" s="65"/>
      <c r="F106" s="65"/>
      <c r="G106" s="65"/>
      <c r="H106" s="65"/>
      <c r="I106" s="65"/>
      <c r="J106" s="65"/>
      <c r="K106" s="65"/>
      <c r="L106" s="65"/>
      <c r="M106" s="65"/>
      <c r="N106" s="65"/>
      <c r="O106" s="65"/>
      <c r="P106" s="65"/>
      <c r="Q106" s="65"/>
      <c r="R106" s="65"/>
      <c r="S106" s="65"/>
      <c r="T106" s="65"/>
      <c r="U106" s="65"/>
      <c r="V106" s="65"/>
      <c r="W106" s="65"/>
      <c r="X106" s="65"/>
      <c r="Y106" s="65"/>
      <c r="Z106" s="65"/>
      <c r="AA106" s="65"/>
      <c r="AB106" s="65"/>
      <c r="AC106" s="65"/>
      <c r="AD106" s="65"/>
      <c r="AE106" s="65"/>
      <c r="AF106" s="65"/>
      <c r="AG106" s="65"/>
      <c r="AH106" s="65"/>
      <c r="AI106" s="65"/>
      <c r="AJ106" s="65"/>
      <c r="AK106" s="65"/>
      <c r="AL106" s="65"/>
      <c r="AM106" s="65"/>
      <c r="AN106" s="65"/>
      <c r="AO106" s="65"/>
    </row>
    <row r="107" spans="2:41">
      <c r="B107" s="65"/>
      <c r="C107" s="65"/>
      <c r="D107" s="65"/>
      <c r="E107" s="65"/>
      <c r="F107" s="65"/>
      <c r="G107" s="65"/>
      <c r="H107" s="65"/>
      <c r="I107" s="65"/>
      <c r="J107" s="65"/>
      <c r="K107" s="65"/>
      <c r="L107" s="65"/>
      <c r="M107" s="65"/>
      <c r="N107" s="65"/>
      <c r="O107" s="65"/>
      <c r="P107" s="65"/>
      <c r="Q107" s="65"/>
      <c r="R107" s="65"/>
      <c r="S107" s="65"/>
      <c r="T107" s="65"/>
      <c r="U107" s="65"/>
      <c r="V107" s="65"/>
      <c r="W107" s="65"/>
      <c r="X107" s="65"/>
      <c r="Y107" s="65"/>
      <c r="Z107" s="65"/>
      <c r="AA107" s="65"/>
      <c r="AB107" s="65"/>
      <c r="AC107" s="65"/>
      <c r="AD107" s="65"/>
      <c r="AE107" s="65"/>
      <c r="AF107" s="65"/>
      <c r="AG107" s="65"/>
      <c r="AH107" s="65"/>
      <c r="AI107" s="65"/>
      <c r="AJ107" s="65"/>
      <c r="AK107" s="65"/>
      <c r="AL107" s="65"/>
      <c r="AM107" s="65"/>
      <c r="AN107" s="65"/>
      <c r="AO107" s="65"/>
    </row>
    <row r="108" spans="2:41">
      <c r="B108" s="65"/>
      <c r="C108" s="65"/>
      <c r="D108" s="65"/>
      <c r="E108" s="65"/>
      <c r="F108" s="65"/>
      <c r="G108" s="65"/>
      <c r="H108" s="65"/>
      <c r="I108" s="65"/>
      <c r="J108" s="65"/>
      <c r="K108" s="65"/>
      <c r="L108" s="65"/>
      <c r="M108" s="65"/>
      <c r="N108" s="65"/>
      <c r="O108" s="65"/>
      <c r="P108" s="65"/>
      <c r="Q108" s="65"/>
      <c r="R108" s="65"/>
      <c r="S108" s="65"/>
      <c r="T108" s="65"/>
      <c r="U108" s="65"/>
      <c r="V108" s="65"/>
      <c r="W108" s="65"/>
      <c r="X108" s="65"/>
      <c r="Y108" s="65"/>
      <c r="Z108" s="65"/>
      <c r="AA108" s="65"/>
      <c r="AB108" s="65"/>
      <c r="AC108" s="65"/>
      <c r="AD108" s="65"/>
      <c r="AE108" s="65"/>
      <c r="AF108" s="65"/>
      <c r="AG108" s="65"/>
      <c r="AH108" s="65"/>
      <c r="AI108" s="65"/>
      <c r="AJ108" s="65"/>
      <c r="AK108" s="65"/>
      <c r="AL108" s="65"/>
      <c r="AM108" s="65"/>
      <c r="AN108" s="65"/>
      <c r="AO108" s="65"/>
    </row>
    <row r="109" spans="2:41">
      <c r="B109" s="65"/>
      <c r="C109" s="65"/>
      <c r="D109" s="65"/>
      <c r="E109" s="65"/>
      <c r="F109" s="65"/>
      <c r="G109" s="65"/>
      <c r="H109" s="65"/>
      <c r="I109" s="65"/>
      <c r="J109" s="65"/>
      <c r="K109" s="65"/>
      <c r="L109" s="65"/>
      <c r="M109" s="65"/>
      <c r="N109" s="65"/>
      <c r="O109" s="65"/>
      <c r="P109" s="65"/>
      <c r="Q109" s="65"/>
      <c r="R109" s="65"/>
      <c r="S109" s="65"/>
      <c r="T109" s="65"/>
      <c r="U109" s="65"/>
      <c r="V109" s="65"/>
      <c r="W109" s="65"/>
      <c r="X109" s="65"/>
      <c r="Y109" s="65"/>
      <c r="Z109" s="65"/>
      <c r="AA109" s="65"/>
      <c r="AB109" s="65"/>
      <c r="AC109" s="65"/>
      <c r="AD109" s="65"/>
      <c r="AE109" s="65"/>
      <c r="AF109" s="65"/>
      <c r="AG109" s="65"/>
      <c r="AH109" s="65"/>
      <c r="AI109" s="65"/>
      <c r="AJ109" s="65"/>
      <c r="AK109" s="65"/>
      <c r="AL109" s="65"/>
      <c r="AM109" s="65"/>
      <c r="AN109" s="65"/>
      <c r="AO109" s="65"/>
    </row>
    <row r="110" spans="2:41">
      <c r="B110" s="65"/>
      <c r="C110" s="65"/>
      <c r="D110" s="65"/>
      <c r="E110" s="65"/>
      <c r="F110" s="65"/>
      <c r="G110" s="65"/>
      <c r="H110" s="65"/>
      <c r="I110" s="65"/>
      <c r="J110" s="65"/>
      <c r="K110" s="65"/>
      <c r="L110" s="65"/>
      <c r="M110" s="65"/>
      <c r="N110" s="65"/>
      <c r="O110" s="65"/>
      <c r="P110" s="65"/>
      <c r="Q110" s="65"/>
      <c r="R110" s="65"/>
      <c r="S110" s="65"/>
      <c r="T110" s="65"/>
      <c r="U110" s="65"/>
      <c r="V110" s="65"/>
      <c r="W110" s="65"/>
      <c r="X110" s="65"/>
      <c r="Y110" s="65"/>
      <c r="Z110" s="65"/>
      <c r="AA110" s="65"/>
      <c r="AB110" s="65"/>
      <c r="AC110" s="65"/>
      <c r="AD110" s="65"/>
      <c r="AE110" s="65"/>
      <c r="AF110" s="65"/>
      <c r="AG110" s="65"/>
      <c r="AH110" s="65"/>
      <c r="AI110" s="65"/>
      <c r="AJ110" s="65"/>
      <c r="AK110" s="65"/>
      <c r="AL110" s="65"/>
      <c r="AM110" s="65"/>
      <c r="AN110" s="65"/>
      <c r="AO110" s="65"/>
    </row>
    <row r="111" spans="2:41">
      <c r="B111" s="65"/>
      <c r="C111" s="65"/>
      <c r="D111" s="65"/>
      <c r="E111" s="65"/>
      <c r="F111" s="65"/>
      <c r="G111" s="65"/>
      <c r="H111" s="65"/>
      <c r="I111" s="65"/>
      <c r="J111" s="65"/>
      <c r="K111" s="65"/>
      <c r="L111" s="65"/>
      <c r="M111" s="65"/>
      <c r="N111" s="65"/>
      <c r="O111" s="65"/>
      <c r="P111" s="65"/>
      <c r="Q111" s="65"/>
      <c r="R111" s="65"/>
      <c r="S111" s="65"/>
      <c r="T111" s="65"/>
      <c r="U111" s="65"/>
      <c r="V111" s="65"/>
      <c r="W111" s="65"/>
      <c r="X111" s="65"/>
      <c r="Y111" s="65"/>
      <c r="Z111" s="65"/>
      <c r="AA111" s="65"/>
      <c r="AB111" s="65"/>
      <c r="AC111" s="65"/>
      <c r="AD111" s="65"/>
      <c r="AE111" s="65"/>
      <c r="AF111" s="65"/>
      <c r="AG111" s="65"/>
      <c r="AH111" s="65"/>
      <c r="AI111" s="65"/>
      <c r="AJ111" s="65"/>
      <c r="AK111" s="65"/>
      <c r="AL111" s="65"/>
      <c r="AM111" s="65"/>
      <c r="AN111" s="65"/>
      <c r="AO111" s="65"/>
    </row>
    <row r="112" spans="2:41">
      <c r="B112" s="65"/>
      <c r="C112" s="65"/>
      <c r="D112" s="65"/>
      <c r="E112" s="65"/>
      <c r="F112" s="65"/>
      <c r="G112" s="65"/>
      <c r="H112" s="65"/>
      <c r="I112" s="65"/>
      <c r="J112" s="65"/>
      <c r="K112" s="65"/>
      <c r="L112" s="65"/>
      <c r="M112" s="65"/>
      <c r="N112" s="65"/>
      <c r="O112" s="65"/>
      <c r="P112" s="65"/>
      <c r="Q112" s="65"/>
      <c r="R112" s="65"/>
      <c r="S112" s="65"/>
      <c r="T112" s="65"/>
      <c r="U112" s="65"/>
      <c r="V112" s="65"/>
      <c r="W112" s="65"/>
      <c r="X112" s="65"/>
      <c r="Y112" s="65"/>
      <c r="Z112" s="65"/>
      <c r="AA112" s="65"/>
      <c r="AB112" s="68"/>
      <c r="AC112" s="65"/>
      <c r="AD112" s="65"/>
      <c r="AE112" s="68"/>
      <c r="AF112" s="65"/>
      <c r="AG112" s="65"/>
      <c r="AH112" s="65"/>
      <c r="AI112" s="68"/>
      <c r="AJ112" s="65"/>
      <c r="AK112" s="65"/>
      <c r="AL112" s="65"/>
      <c r="AM112" s="65"/>
      <c r="AN112" s="65"/>
      <c r="AO112" s="65"/>
    </row>
    <row r="113" spans="2:41">
      <c r="B113" s="65"/>
      <c r="C113" s="65"/>
      <c r="D113" s="65"/>
      <c r="E113" s="65"/>
      <c r="F113" s="65"/>
      <c r="G113" s="65"/>
      <c r="H113" s="65"/>
      <c r="I113" s="65"/>
      <c r="J113" s="65"/>
      <c r="K113" s="65"/>
      <c r="L113" s="65"/>
      <c r="M113" s="65"/>
      <c r="N113" s="65"/>
      <c r="O113" s="65"/>
      <c r="P113" s="65"/>
      <c r="Q113" s="65"/>
      <c r="R113" s="65"/>
      <c r="S113" s="65"/>
      <c r="T113" s="65"/>
      <c r="U113" s="65"/>
      <c r="V113" s="65"/>
      <c r="W113" s="65"/>
      <c r="X113" s="65"/>
      <c r="Y113" s="65"/>
      <c r="Z113" s="65"/>
      <c r="AA113" s="65"/>
      <c r="AB113" s="68"/>
      <c r="AC113" s="65"/>
      <c r="AD113" s="65"/>
      <c r="AE113" s="65"/>
      <c r="AF113" s="65"/>
      <c r="AG113" s="65"/>
      <c r="AH113" s="65"/>
      <c r="AI113" s="68"/>
      <c r="AJ113" s="65"/>
      <c r="AK113" s="65"/>
      <c r="AL113" s="65"/>
      <c r="AM113" s="65"/>
      <c r="AN113" s="65"/>
      <c r="AO113" s="65"/>
    </row>
    <row r="114" spans="2:41">
      <c r="B114" s="65"/>
      <c r="C114" s="65"/>
      <c r="D114" s="65"/>
      <c r="E114" s="65"/>
      <c r="F114" s="65"/>
      <c r="G114" s="65"/>
      <c r="H114" s="65"/>
      <c r="I114" s="65"/>
      <c r="J114" s="65"/>
      <c r="K114" s="65"/>
      <c r="L114" s="65"/>
      <c r="M114" s="65"/>
      <c r="N114" s="65"/>
      <c r="O114" s="65"/>
      <c r="P114" s="65"/>
      <c r="Q114" s="65"/>
      <c r="R114" s="65"/>
      <c r="S114" s="65"/>
      <c r="T114" s="65"/>
      <c r="U114" s="65"/>
      <c r="V114" s="65"/>
      <c r="W114" s="65"/>
      <c r="X114" s="65"/>
      <c r="Y114" s="65"/>
      <c r="Z114" s="65"/>
      <c r="AA114" s="65"/>
      <c r="AB114" s="65"/>
      <c r="AC114" s="65"/>
      <c r="AD114" s="65"/>
      <c r="AE114" s="65"/>
      <c r="AF114" s="68"/>
      <c r="AG114" s="65"/>
      <c r="AH114" s="72"/>
      <c r="AI114" s="65"/>
      <c r="AJ114" s="65"/>
      <c r="AK114" s="65"/>
      <c r="AL114" s="65"/>
      <c r="AM114" s="65"/>
      <c r="AN114" s="65"/>
      <c r="AO114" s="65"/>
    </row>
    <row r="115" spans="2:41">
      <c r="B115" s="65"/>
      <c r="C115" s="65"/>
      <c r="D115" s="65"/>
      <c r="E115" s="65"/>
      <c r="F115" s="65"/>
      <c r="G115" s="65"/>
      <c r="H115" s="65"/>
      <c r="I115" s="65"/>
      <c r="J115" s="65"/>
      <c r="K115" s="65"/>
      <c r="L115" s="65"/>
      <c r="M115" s="65"/>
      <c r="N115" s="65"/>
      <c r="O115" s="65"/>
      <c r="P115" s="65"/>
      <c r="Q115" s="65"/>
      <c r="R115" s="65"/>
      <c r="S115" s="65"/>
      <c r="T115" s="65"/>
      <c r="U115" s="65"/>
      <c r="V115" s="65"/>
      <c r="W115" s="65"/>
      <c r="X115" s="65"/>
      <c r="Y115" s="65"/>
      <c r="Z115" s="65"/>
      <c r="AA115" s="65"/>
      <c r="AB115" s="65"/>
      <c r="AC115" s="65"/>
      <c r="AD115" s="65"/>
      <c r="AE115" s="65"/>
      <c r="AF115" s="65"/>
      <c r="AG115" s="65"/>
      <c r="AH115" s="65"/>
      <c r="AI115" s="65"/>
      <c r="AJ115" s="65"/>
      <c r="AK115" s="65"/>
      <c r="AL115" s="65"/>
      <c r="AM115" s="65"/>
      <c r="AN115" s="65"/>
      <c r="AO115" s="65"/>
    </row>
    <row r="116" spans="2:41">
      <c r="B116" s="65"/>
      <c r="C116" s="65"/>
      <c r="D116" s="65"/>
      <c r="E116" s="65"/>
      <c r="F116" s="65"/>
      <c r="G116" s="65"/>
      <c r="H116" s="65"/>
      <c r="I116" s="65"/>
      <c r="J116" s="65"/>
      <c r="K116" s="65"/>
      <c r="L116" s="65"/>
      <c r="M116" s="65"/>
      <c r="N116" s="65"/>
      <c r="O116" s="65"/>
      <c r="P116" s="65"/>
      <c r="Q116" s="65"/>
      <c r="R116" s="65"/>
      <c r="S116" s="65"/>
      <c r="T116" s="65"/>
      <c r="U116" s="65"/>
      <c r="V116" s="65"/>
      <c r="W116" s="65"/>
      <c r="X116" s="65"/>
      <c r="Y116" s="65"/>
      <c r="Z116" s="65"/>
      <c r="AA116" s="65"/>
      <c r="AB116" s="68"/>
      <c r="AC116" s="65"/>
      <c r="AD116" s="65"/>
      <c r="AE116" s="65"/>
      <c r="AF116" s="65"/>
      <c r="AG116" s="65"/>
      <c r="AH116" s="65"/>
      <c r="AI116" s="65"/>
      <c r="AJ116" s="65"/>
      <c r="AK116" s="65"/>
      <c r="AL116" s="65"/>
      <c r="AM116" s="65"/>
      <c r="AN116" s="65"/>
      <c r="AO116" s="65"/>
    </row>
    <row r="117" spans="2:41">
      <c r="B117" s="65"/>
      <c r="C117" s="65"/>
      <c r="D117" s="65"/>
      <c r="E117" s="65"/>
      <c r="F117" s="65"/>
      <c r="G117" s="65"/>
      <c r="H117" s="65"/>
      <c r="I117" s="65"/>
      <c r="J117" s="65"/>
      <c r="K117" s="65"/>
      <c r="L117" s="65"/>
      <c r="M117" s="65"/>
      <c r="N117" s="65"/>
      <c r="O117" s="65"/>
      <c r="P117" s="65"/>
      <c r="Q117" s="65"/>
      <c r="R117" s="65"/>
      <c r="S117" s="65"/>
      <c r="T117" s="65"/>
      <c r="U117" s="65"/>
      <c r="V117" s="65"/>
      <c r="W117" s="65"/>
      <c r="X117" s="65"/>
      <c r="Y117" s="65"/>
      <c r="Z117" s="65"/>
      <c r="AA117" s="65"/>
      <c r="AB117" s="65"/>
      <c r="AC117" s="65"/>
      <c r="AD117" s="80"/>
      <c r="AE117" s="65"/>
      <c r="AF117" s="65"/>
      <c r="AG117" s="65"/>
      <c r="AH117" s="65"/>
      <c r="AI117" s="65"/>
      <c r="AJ117" s="65"/>
      <c r="AK117" s="65"/>
      <c r="AL117" s="65"/>
      <c r="AM117" s="65"/>
      <c r="AN117" s="65"/>
      <c r="AO117" s="65"/>
    </row>
    <row r="118" spans="2:41">
      <c r="B118" s="65"/>
      <c r="C118" s="65"/>
      <c r="D118" s="65"/>
      <c r="E118" s="65"/>
      <c r="F118" s="65"/>
      <c r="G118" s="65"/>
      <c r="H118" s="65"/>
      <c r="I118" s="65"/>
      <c r="J118" s="65"/>
      <c r="K118" s="65"/>
      <c r="L118" s="65"/>
      <c r="M118" s="65"/>
      <c r="N118" s="65"/>
      <c r="O118" s="65"/>
      <c r="P118" s="65"/>
      <c r="Q118" s="65"/>
      <c r="R118" s="65"/>
      <c r="S118" s="65"/>
      <c r="T118" s="65"/>
      <c r="U118" s="65"/>
      <c r="V118" s="65"/>
      <c r="W118" s="65"/>
      <c r="X118" s="65"/>
      <c r="Y118" s="65"/>
      <c r="Z118" s="65"/>
      <c r="AA118" s="65"/>
      <c r="AB118" s="65"/>
      <c r="AC118" s="65"/>
      <c r="AD118" s="65"/>
      <c r="AE118" s="65"/>
      <c r="AF118" s="65"/>
      <c r="AG118" s="65"/>
      <c r="AH118" s="65"/>
      <c r="AI118" s="65"/>
      <c r="AJ118" s="65"/>
      <c r="AK118" s="65"/>
      <c r="AL118" s="65"/>
      <c r="AM118" s="65"/>
      <c r="AN118" s="65"/>
      <c r="AO118" s="65"/>
    </row>
    <row r="119" spans="2:41">
      <c r="B119" s="65"/>
      <c r="C119" s="65"/>
      <c r="D119" s="65"/>
      <c r="E119" s="65"/>
      <c r="F119" s="65"/>
      <c r="G119" s="65"/>
      <c r="H119" s="65"/>
      <c r="I119" s="65"/>
      <c r="J119" s="65"/>
      <c r="K119" s="65"/>
      <c r="L119" s="65"/>
      <c r="M119" s="65"/>
      <c r="N119" s="65"/>
      <c r="O119" s="65"/>
      <c r="P119" s="65"/>
      <c r="Q119" s="65"/>
      <c r="R119" s="65"/>
      <c r="S119" s="65"/>
      <c r="T119" s="65"/>
      <c r="U119" s="65"/>
      <c r="V119" s="65"/>
      <c r="W119" s="65"/>
      <c r="X119" s="65"/>
      <c r="Y119" s="65"/>
      <c r="Z119" s="65"/>
      <c r="AA119" s="65"/>
      <c r="AB119" s="65"/>
      <c r="AC119" s="65"/>
      <c r="AD119" s="65"/>
      <c r="AE119" s="65"/>
      <c r="AF119" s="65"/>
      <c r="AG119" s="65"/>
      <c r="AH119" s="65"/>
      <c r="AI119" s="65"/>
      <c r="AJ119" s="65"/>
      <c r="AK119" s="65"/>
      <c r="AL119" s="65"/>
      <c r="AM119" s="65"/>
      <c r="AN119" s="65"/>
      <c r="AO119" s="65"/>
    </row>
    <row r="120" spans="2:41">
      <c r="B120" s="65"/>
      <c r="C120" s="65"/>
      <c r="D120" s="65"/>
      <c r="E120" s="65"/>
      <c r="F120" s="65"/>
      <c r="G120" s="65"/>
      <c r="H120" s="65"/>
      <c r="I120" s="65"/>
      <c r="J120" s="65"/>
      <c r="K120" s="65"/>
      <c r="L120" s="65"/>
      <c r="M120" s="65"/>
      <c r="N120" s="65"/>
      <c r="O120" s="65"/>
      <c r="P120" s="65"/>
      <c r="Q120" s="65"/>
      <c r="R120" s="65"/>
      <c r="S120" s="65"/>
      <c r="T120" s="65"/>
      <c r="U120" s="65"/>
      <c r="V120" s="65"/>
      <c r="W120" s="65"/>
      <c r="X120" s="65"/>
      <c r="Y120" s="65"/>
      <c r="Z120" s="65"/>
      <c r="AA120" s="65"/>
      <c r="AB120" s="65"/>
      <c r="AC120" s="65"/>
      <c r="AD120" s="65"/>
      <c r="AE120" s="65"/>
      <c r="AF120" s="65"/>
      <c r="AG120" s="65"/>
      <c r="AH120" s="65"/>
      <c r="AI120" s="65"/>
      <c r="AJ120" s="65"/>
      <c r="AK120" s="65"/>
      <c r="AL120" s="65"/>
      <c r="AM120" s="65"/>
      <c r="AN120" s="65"/>
      <c r="AO120" s="65"/>
    </row>
    <row r="121" spans="2:41">
      <c r="B121" s="65"/>
      <c r="C121" s="65"/>
      <c r="D121" s="65"/>
      <c r="E121" s="65"/>
      <c r="F121" s="65"/>
      <c r="G121" s="65"/>
      <c r="H121" s="65"/>
      <c r="I121" s="65"/>
      <c r="J121" s="65"/>
      <c r="K121" s="65"/>
      <c r="L121" s="65"/>
      <c r="M121" s="65"/>
      <c r="N121" s="65"/>
      <c r="O121" s="65"/>
      <c r="P121" s="65"/>
      <c r="Q121" s="65"/>
      <c r="R121" s="65"/>
      <c r="S121" s="65"/>
      <c r="T121" s="65"/>
      <c r="U121" s="65"/>
      <c r="V121" s="65"/>
      <c r="W121" s="65"/>
      <c r="X121" s="65"/>
      <c r="Y121" s="65"/>
      <c r="Z121" s="65"/>
      <c r="AA121" s="65"/>
      <c r="AB121" s="65"/>
      <c r="AC121" s="65"/>
      <c r="AD121" s="65"/>
      <c r="AE121" s="65"/>
      <c r="AF121" s="65"/>
      <c r="AG121" s="65"/>
      <c r="AH121" s="65"/>
      <c r="AI121" s="65"/>
      <c r="AJ121" s="65"/>
      <c r="AK121" s="65"/>
      <c r="AL121" s="65"/>
      <c r="AM121" s="65"/>
      <c r="AN121" s="65"/>
      <c r="AO121" s="65"/>
    </row>
    <row r="122" spans="2:41">
      <c r="B122" s="65"/>
      <c r="C122" s="65"/>
      <c r="D122" s="65"/>
      <c r="E122" s="65"/>
      <c r="F122" s="65"/>
      <c r="G122" s="65"/>
      <c r="H122" s="65"/>
      <c r="I122" s="65"/>
      <c r="J122" s="65"/>
      <c r="K122" s="65"/>
      <c r="L122" s="65"/>
      <c r="M122" s="65"/>
      <c r="N122" s="65"/>
      <c r="O122" s="65"/>
      <c r="P122" s="65"/>
      <c r="Q122" s="65"/>
      <c r="R122" s="65"/>
      <c r="S122" s="65"/>
      <c r="T122" s="65"/>
      <c r="U122" s="65"/>
      <c r="V122" s="65"/>
      <c r="W122" s="65"/>
      <c r="X122" s="65"/>
      <c r="Y122" s="65"/>
      <c r="Z122" s="65"/>
      <c r="AA122" s="65"/>
      <c r="AB122" s="65"/>
      <c r="AC122" s="65"/>
      <c r="AD122" s="65"/>
      <c r="AE122" s="65"/>
      <c r="AF122" s="65"/>
      <c r="AG122" s="65"/>
      <c r="AH122" s="65"/>
      <c r="AI122" s="65"/>
      <c r="AJ122" s="65"/>
      <c r="AK122" s="65"/>
      <c r="AL122" s="65"/>
      <c r="AM122" s="65"/>
      <c r="AN122" s="65"/>
      <c r="AO122" s="65"/>
    </row>
    <row r="123" spans="2:41">
      <c r="B123" s="65"/>
      <c r="C123" s="65"/>
      <c r="D123" s="65"/>
      <c r="E123" s="65"/>
      <c r="F123" s="65"/>
      <c r="G123" s="65"/>
      <c r="H123" s="65"/>
      <c r="I123" s="65"/>
      <c r="J123" s="65"/>
      <c r="K123" s="65"/>
      <c r="L123" s="65"/>
      <c r="M123" s="65"/>
      <c r="N123" s="65"/>
      <c r="O123" s="65"/>
      <c r="P123" s="65"/>
      <c r="Q123" s="65"/>
      <c r="R123" s="65"/>
      <c r="S123" s="65"/>
      <c r="T123" s="65"/>
      <c r="U123" s="65"/>
      <c r="V123" s="65"/>
      <c r="W123" s="65"/>
      <c r="X123" s="65"/>
      <c r="Y123" s="65"/>
      <c r="Z123" s="65"/>
      <c r="AA123" s="65"/>
      <c r="AB123" s="65"/>
      <c r="AC123" s="65"/>
      <c r="AD123" s="65"/>
      <c r="AE123" s="65"/>
      <c r="AF123" s="65"/>
      <c r="AG123" s="65"/>
      <c r="AH123" s="65"/>
      <c r="AI123" s="65"/>
      <c r="AJ123" s="65"/>
      <c r="AK123" s="65"/>
      <c r="AL123" s="65"/>
      <c r="AM123" s="65"/>
      <c r="AN123" s="65"/>
      <c r="AO123" s="65"/>
    </row>
    <row r="124" spans="2:41">
      <c r="B124" s="65"/>
      <c r="C124" s="65"/>
      <c r="D124" s="65"/>
      <c r="E124" s="65"/>
      <c r="F124" s="65"/>
      <c r="G124" s="65"/>
      <c r="H124" s="65"/>
      <c r="I124" s="65"/>
      <c r="J124" s="65"/>
      <c r="K124" s="65"/>
      <c r="L124" s="65"/>
      <c r="M124" s="65"/>
      <c r="N124" s="65"/>
      <c r="O124" s="65"/>
      <c r="P124" s="65"/>
      <c r="Q124" s="65"/>
      <c r="R124" s="65"/>
      <c r="S124" s="65"/>
      <c r="T124" s="65"/>
      <c r="U124" s="65"/>
      <c r="V124" s="65"/>
      <c r="W124" s="65"/>
      <c r="X124" s="65"/>
      <c r="Y124" s="65"/>
      <c r="Z124" s="65"/>
      <c r="AA124" s="65"/>
      <c r="AB124" s="65"/>
      <c r="AC124" s="65"/>
      <c r="AD124" s="65"/>
      <c r="AE124" s="65"/>
      <c r="AF124" s="65"/>
      <c r="AG124" s="65"/>
      <c r="AH124" s="65"/>
      <c r="AI124" s="65"/>
      <c r="AJ124" s="65"/>
      <c r="AK124" s="65"/>
      <c r="AL124" s="65"/>
      <c r="AM124" s="65"/>
      <c r="AN124" s="65"/>
      <c r="AO124" s="65"/>
    </row>
    <row r="125" spans="2:41">
      <c r="B125" s="65"/>
      <c r="C125" s="65"/>
      <c r="D125" s="65"/>
      <c r="E125" s="65"/>
      <c r="F125" s="65"/>
      <c r="G125" s="65"/>
      <c r="H125" s="65"/>
      <c r="I125" s="65"/>
      <c r="J125" s="65"/>
      <c r="K125" s="65"/>
      <c r="L125" s="65"/>
      <c r="M125" s="65"/>
      <c r="N125" s="65"/>
      <c r="O125" s="65"/>
      <c r="P125" s="65"/>
      <c r="Q125" s="65"/>
      <c r="R125" s="65"/>
      <c r="S125" s="65"/>
      <c r="T125" s="65"/>
      <c r="U125" s="65"/>
      <c r="V125" s="65"/>
      <c r="W125" s="65"/>
      <c r="X125" s="65"/>
      <c r="Y125" s="65"/>
      <c r="Z125" s="65"/>
      <c r="AA125" s="65"/>
      <c r="AB125" s="65"/>
      <c r="AC125" s="65"/>
      <c r="AD125" s="65"/>
      <c r="AE125" s="65"/>
      <c r="AF125" s="65"/>
      <c r="AG125" s="65"/>
      <c r="AH125" s="65"/>
      <c r="AI125" s="65"/>
      <c r="AJ125" s="65"/>
      <c r="AK125" s="65"/>
      <c r="AL125" s="65"/>
      <c r="AM125" s="65"/>
      <c r="AN125" s="65"/>
      <c r="AO125" s="65"/>
    </row>
    <row r="126" spans="2:41">
      <c r="B126" s="65"/>
      <c r="C126" s="65"/>
      <c r="D126" s="65"/>
      <c r="E126" s="65"/>
      <c r="F126" s="65"/>
      <c r="G126" s="65"/>
      <c r="H126" s="65"/>
      <c r="I126" s="65"/>
      <c r="J126" s="65"/>
      <c r="K126" s="65"/>
      <c r="L126" s="65"/>
      <c r="M126" s="65"/>
      <c r="N126" s="65"/>
      <c r="O126" s="65"/>
      <c r="P126" s="65"/>
      <c r="Q126" s="65"/>
      <c r="R126" s="65"/>
      <c r="S126" s="65"/>
      <c r="T126" s="65"/>
      <c r="U126" s="65"/>
      <c r="V126" s="65"/>
      <c r="W126" s="65"/>
      <c r="X126" s="65"/>
      <c r="Y126" s="65"/>
      <c r="Z126" s="65"/>
      <c r="AA126" s="65"/>
      <c r="AB126" s="65"/>
      <c r="AC126" s="65"/>
      <c r="AD126" s="65"/>
      <c r="AE126" s="65"/>
      <c r="AF126" s="65"/>
      <c r="AG126" s="65"/>
      <c r="AH126" s="65"/>
      <c r="AI126" s="65"/>
      <c r="AJ126" s="65"/>
      <c r="AK126" s="65"/>
      <c r="AL126" s="65"/>
      <c r="AM126" s="65"/>
      <c r="AN126" s="65"/>
      <c r="AO126" s="65"/>
    </row>
    <row r="127" spans="2:41">
      <c r="B127" s="65"/>
      <c r="C127" s="65"/>
      <c r="D127" s="65"/>
      <c r="E127" s="65"/>
      <c r="F127" s="65"/>
      <c r="G127" s="65"/>
      <c r="H127" s="65"/>
      <c r="I127" s="65"/>
      <c r="J127" s="65"/>
      <c r="K127" s="65"/>
      <c r="L127" s="65"/>
      <c r="M127" s="65"/>
      <c r="N127" s="65"/>
      <c r="O127" s="65"/>
      <c r="P127" s="65"/>
      <c r="Q127" s="65"/>
      <c r="R127" s="65"/>
      <c r="S127" s="65"/>
      <c r="T127" s="65"/>
      <c r="U127" s="65"/>
      <c r="V127" s="65"/>
      <c r="W127" s="65"/>
      <c r="X127" s="65"/>
      <c r="Y127" s="65"/>
      <c r="Z127" s="65"/>
      <c r="AA127" s="65"/>
      <c r="AB127" s="65"/>
      <c r="AC127" s="65"/>
      <c r="AD127" s="65"/>
      <c r="AE127" s="65"/>
      <c r="AF127" s="65"/>
      <c r="AG127" s="65"/>
      <c r="AH127" s="65"/>
      <c r="AI127" s="65"/>
      <c r="AJ127" s="65"/>
      <c r="AK127" s="65"/>
      <c r="AL127" s="65"/>
      <c r="AM127" s="65"/>
      <c r="AN127" s="65"/>
      <c r="AO127" s="65"/>
    </row>
    <row r="128" spans="2:41">
      <c r="B128" s="65"/>
      <c r="C128" s="65"/>
      <c r="D128" s="65"/>
      <c r="E128" s="65"/>
      <c r="F128" s="65"/>
      <c r="G128" s="65"/>
      <c r="H128" s="65"/>
      <c r="I128" s="65"/>
      <c r="J128" s="65"/>
      <c r="K128" s="65"/>
      <c r="L128" s="65"/>
      <c r="M128" s="65"/>
      <c r="N128" s="65"/>
      <c r="O128" s="65"/>
      <c r="P128" s="65"/>
      <c r="Q128" s="65"/>
      <c r="R128" s="65"/>
      <c r="S128" s="65"/>
      <c r="T128" s="65"/>
      <c r="U128" s="65"/>
      <c r="V128" s="65"/>
      <c r="W128" s="65"/>
      <c r="X128" s="65"/>
      <c r="Y128" s="65"/>
      <c r="Z128" s="65"/>
      <c r="AA128" s="65"/>
      <c r="AB128" s="65"/>
      <c r="AC128" s="65"/>
      <c r="AD128" s="65"/>
      <c r="AE128" s="65"/>
      <c r="AF128" s="65"/>
      <c r="AG128" s="65"/>
      <c r="AH128" s="65"/>
      <c r="AI128" s="65"/>
      <c r="AJ128" s="65"/>
      <c r="AK128" s="65"/>
      <c r="AL128" s="65"/>
      <c r="AM128" s="65"/>
      <c r="AN128" s="65"/>
      <c r="AO128" s="65"/>
    </row>
    <row r="129" spans="2:41">
      <c r="B129" s="65"/>
      <c r="C129" s="65"/>
      <c r="D129" s="65"/>
      <c r="E129" s="65"/>
      <c r="F129" s="65"/>
      <c r="G129" s="65"/>
      <c r="H129" s="65"/>
      <c r="I129" s="65"/>
      <c r="J129" s="65"/>
      <c r="K129" s="65"/>
      <c r="L129" s="65"/>
      <c r="M129" s="65"/>
      <c r="N129" s="65"/>
      <c r="O129" s="65"/>
      <c r="P129" s="65"/>
      <c r="Q129" s="65"/>
      <c r="R129" s="65"/>
      <c r="S129" s="65"/>
      <c r="T129" s="65"/>
      <c r="U129" s="65"/>
      <c r="V129" s="65"/>
      <c r="W129" s="65"/>
      <c r="X129" s="65"/>
      <c r="Y129" s="65"/>
      <c r="Z129" s="65"/>
      <c r="AA129" s="65"/>
      <c r="AB129" s="65"/>
      <c r="AC129" s="65"/>
      <c r="AD129" s="65"/>
      <c r="AE129" s="65"/>
      <c r="AF129" s="65"/>
      <c r="AG129" s="65"/>
      <c r="AH129" s="65"/>
      <c r="AI129" s="65"/>
      <c r="AJ129" s="65"/>
      <c r="AK129" s="65"/>
      <c r="AL129" s="65"/>
      <c r="AM129" s="65"/>
      <c r="AN129" s="65"/>
      <c r="AO129" s="65"/>
    </row>
    <row r="130" spans="2:41">
      <c r="B130" s="65"/>
      <c r="C130" s="65"/>
      <c r="D130" s="65"/>
      <c r="E130" s="65"/>
      <c r="F130" s="65"/>
      <c r="G130" s="65"/>
      <c r="H130" s="65"/>
      <c r="I130" s="65"/>
      <c r="J130" s="65"/>
      <c r="K130" s="65"/>
      <c r="L130" s="65"/>
      <c r="M130" s="65"/>
      <c r="N130" s="65"/>
      <c r="O130" s="65"/>
      <c r="P130" s="65"/>
      <c r="Q130" s="65"/>
      <c r="R130" s="65"/>
      <c r="S130" s="65"/>
      <c r="T130" s="65"/>
      <c r="U130" s="65"/>
      <c r="V130" s="65"/>
      <c r="W130" s="65"/>
      <c r="X130" s="65"/>
      <c r="Y130" s="65"/>
      <c r="Z130" s="65"/>
      <c r="AA130" s="65"/>
      <c r="AB130" s="65"/>
      <c r="AC130" s="65"/>
      <c r="AD130" s="65"/>
      <c r="AE130" s="65"/>
      <c r="AF130" s="65"/>
      <c r="AG130" s="65"/>
      <c r="AH130" s="65"/>
      <c r="AI130" s="65"/>
      <c r="AJ130" s="65"/>
      <c r="AK130" s="65"/>
      <c r="AL130" s="65"/>
      <c r="AM130" s="65"/>
      <c r="AN130" s="65"/>
      <c r="AO130" s="65"/>
    </row>
    <row r="131" spans="2:41">
      <c r="B131" s="65"/>
      <c r="C131" s="65"/>
      <c r="D131" s="65"/>
      <c r="E131" s="65"/>
      <c r="F131" s="65"/>
      <c r="G131" s="65"/>
      <c r="H131" s="65"/>
      <c r="I131" s="65"/>
      <c r="J131" s="65"/>
      <c r="K131" s="65"/>
      <c r="L131" s="65"/>
      <c r="M131" s="65"/>
      <c r="N131" s="65"/>
      <c r="O131" s="65"/>
      <c r="P131" s="65"/>
      <c r="Q131" s="65"/>
      <c r="R131" s="65"/>
      <c r="S131" s="65"/>
      <c r="T131" s="65"/>
      <c r="U131" s="65"/>
      <c r="V131" s="65"/>
      <c r="W131" s="65"/>
      <c r="X131" s="65"/>
      <c r="Y131" s="65"/>
      <c r="Z131" s="65"/>
      <c r="AA131" s="65"/>
      <c r="AB131" s="65"/>
      <c r="AC131" s="65"/>
      <c r="AD131" s="65"/>
      <c r="AE131" s="65"/>
      <c r="AF131" s="65"/>
      <c r="AG131" s="65"/>
      <c r="AH131" s="65"/>
      <c r="AI131" s="65"/>
      <c r="AJ131" s="65"/>
      <c r="AK131" s="65"/>
      <c r="AL131" s="65"/>
      <c r="AM131" s="65"/>
      <c r="AN131" s="65"/>
      <c r="AO131" s="65"/>
    </row>
    <row r="132" spans="2:41">
      <c r="B132" s="65"/>
      <c r="C132" s="65"/>
      <c r="D132" s="65"/>
      <c r="E132" s="65"/>
      <c r="F132" s="65"/>
      <c r="G132" s="65"/>
      <c r="H132" s="65"/>
      <c r="I132" s="65"/>
      <c r="J132" s="65"/>
      <c r="K132" s="65"/>
      <c r="L132" s="65"/>
      <c r="M132" s="65"/>
      <c r="N132" s="65"/>
      <c r="O132" s="65"/>
      <c r="P132" s="65"/>
      <c r="Q132" s="65"/>
      <c r="R132" s="65"/>
      <c r="S132" s="65"/>
      <c r="T132" s="65"/>
      <c r="U132" s="65"/>
      <c r="V132" s="65"/>
      <c r="W132" s="65"/>
      <c r="X132" s="65"/>
      <c r="Y132" s="65"/>
      <c r="Z132" s="65"/>
      <c r="AA132" s="65"/>
      <c r="AB132" s="65"/>
      <c r="AC132" s="65"/>
      <c r="AD132" s="65"/>
      <c r="AE132" s="65"/>
      <c r="AF132" s="65"/>
      <c r="AG132" s="65"/>
      <c r="AH132" s="65"/>
      <c r="AI132" s="65"/>
      <c r="AJ132" s="65"/>
      <c r="AK132" s="65"/>
      <c r="AL132" s="65"/>
      <c r="AM132" s="65"/>
      <c r="AN132" s="65"/>
      <c r="AO132" s="65"/>
    </row>
    <row r="133" spans="2:41">
      <c r="B133" s="65"/>
      <c r="C133" s="65"/>
      <c r="D133" s="65"/>
      <c r="E133" s="65"/>
      <c r="F133" s="65"/>
      <c r="G133" s="65"/>
      <c r="H133" s="65"/>
      <c r="I133" s="65"/>
      <c r="J133" s="65"/>
      <c r="K133" s="65"/>
      <c r="L133" s="65"/>
      <c r="M133" s="65"/>
      <c r="N133" s="65"/>
      <c r="O133" s="65"/>
      <c r="P133" s="65"/>
      <c r="Q133" s="65"/>
      <c r="R133" s="65"/>
      <c r="S133" s="65"/>
      <c r="T133" s="65"/>
      <c r="U133" s="65"/>
      <c r="V133" s="65"/>
      <c r="W133" s="65"/>
      <c r="X133" s="65"/>
      <c r="Y133" s="65"/>
      <c r="Z133" s="65"/>
      <c r="AA133" s="65"/>
      <c r="AB133" s="65"/>
      <c r="AC133" s="65"/>
      <c r="AD133" s="65"/>
      <c r="AE133" s="65"/>
      <c r="AF133" s="65"/>
      <c r="AG133" s="65"/>
      <c r="AH133" s="65"/>
      <c r="AI133" s="65"/>
      <c r="AJ133" s="65"/>
      <c r="AK133" s="65"/>
      <c r="AL133" s="65"/>
      <c r="AM133" s="65"/>
      <c r="AN133" s="65"/>
      <c r="AO133" s="65"/>
    </row>
    <row r="134" spans="2:41">
      <c r="B134" s="65"/>
      <c r="C134" s="65"/>
      <c r="D134" s="65"/>
      <c r="E134" s="65"/>
      <c r="F134" s="65"/>
      <c r="G134" s="65"/>
      <c r="H134" s="65"/>
      <c r="I134" s="65"/>
      <c r="J134" s="65"/>
      <c r="K134" s="65"/>
      <c r="L134" s="65"/>
      <c r="M134" s="65"/>
      <c r="N134" s="65"/>
      <c r="O134" s="65"/>
      <c r="P134" s="65"/>
      <c r="Q134" s="65"/>
      <c r="R134" s="65"/>
      <c r="S134" s="65"/>
      <c r="T134" s="65"/>
      <c r="U134" s="65"/>
      <c r="V134" s="65"/>
      <c r="W134" s="65"/>
      <c r="X134" s="65"/>
      <c r="Y134" s="65"/>
      <c r="Z134" s="65"/>
      <c r="AA134" s="65"/>
      <c r="AB134" s="65"/>
      <c r="AC134" s="65"/>
      <c r="AD134" s="65"/>
      <c r="AE134" s="65"/>
      <c r="AF134" s="65"/>
      <c r="AG134" s="65"/>
      <c r="AH134" s="65"/>
      <c r="AI134" s="65"/>
      <c r="AJ134" s="65"/>
      <c r="AK134" s="65"/>
      <c r="AL134" s="65"/>
      <c r="AM134" s="65"/>
      <c r="AN134" s="65"/>
      <c r="AO134" s="65"/>
    </row>
    <row r="135" spans="2:41">
      <c r="B135" s="65"/>
      <c r="C135" s="65"/>
      <c r="D135" s="65"/>
      <c r="E135" s="65"/>
      <c r="F135" s="65"/>
      <c r="G135" s="65"/>
      <c r="H135" s="65"/>
      <c r="I135" s="65"/>
      <c r="J135" s="65"/>
      <c r="K135" s="65"/>
      <c r="L135" s="65"/>
      <c r="M135" s="65"/>
      <c r="N135" s="65"/>
      <c r="O135" s="65"/>
      <c r="P135" s="65"/>
      <c r="Q135" s="65"/>
      <c r="R135" s="65"/>
      <c r="S135" s="65"/>
      <c r="T135" s="65"/>
      <c r="U135" s="65"/>
      <c r="V135" s="65"/>
      <c r="W135" s="65"/>
      <c r="X135" s="65"/>
      <c r="Y135" s="65"/>
      <c r="Z135" s="65"/>
      <c r="AA135" s="65"/>
      <c r="AB135" s="65"/>
      <c r="AC135" s="65"/>
      <c r="AD135" s="65"/>
      <c r="AE135" s="65"/>
      <c r="AF135" s="65"/>
      <c r="AG135" s="65"/>
      <c r="AH135" s="65"/>
      <c r="AI135" s="65"/>
      <c r="AJ135" s="65"/>
      <c r="AK135" s="65"/>
      <c r="AL135" s="65"/>
      <c r="AM135" s="65"/>
      <c r="AN135" s="65"/>
      <c r="AO135" s="65"/>
    </row>
    <row r="136" spans="2:41">
      <c r="B136" s="65"/>
      <c r="C136" s="65"/>
      <c r="D136" s="65"/>
      <c r="E136" s="65"/>
      <c r="F136" s="65"/>
      <c r="G136" s="65"/>
      <c r="H136" s="65"/>
      <c r="I136" s="65"/>
      <c r="J136" s="65"/>
      <c r="K136" s="65"/>
      <c r="L136" s="65"/>
      <c r="M136" s="65"/>
      <c r="N136" s="65"/>
      <c r="O136" s="65"/>
      <c r="P136" s="65"/>
      <c r="Q136" s="65"/>
      <c r="R136" s="65"/>
      <c r="S136" s="65"/>
      <c r="T136" s="65"/>
      <c r="U136" s="65"/>
      <c r="V136" s="65"/>
      <c r="W136" s="65"/>
      <c r="X136" s="65"/>
      <c r="Y136" s="65"/>
      <c r="Z136" s="65"/>
      <c r="AA136" s="65"/>
      <c r="AB136" s="65"/>
      <c r="AC136" s="65"/>
      <c r="AD136" s="65"/>
      <c r="AE136" s="65"/>
      <c r="AF136" s="65"/>
      <c r="AG136" s="65"/>
      <c r="AH136" s="65"/>
      <c r="AI136" s="65"/>
      <c r="AJ136" s="65"/>
      <c r="AK136" s="65"/>
      <c r="AL136" s="65"/>
      <c r="AM136" s="65"/>
      <c r="AN136" s="65"/>
      <c r="AO136" s="65"/>
    </row>
    <row r="137" spans="2:41">
      <c r="B137" s="65"/>
      <c r="C137" s="65"/>
      <c r="D137" s="65"/>
      <c r="E137" s="65"/>
      <c r="F137" s="65"/>
      <c r="G137" s="65"/>
      <c r="H137" s="65"/>
      <c r="I137" s="65"/>
      <c r="J137" s="65"/>
      <c r="K137" s="65"/>
      <c r="L137" s="65"/>
      <c r="M137" s="65"/>
      <c r="N137" s="65"/>
      <c r="O137" s="65"/>
      <c r="P137" s="65"/>
      <c r="Q137" s="65"/>
      <c r="R137" s="65"/>
      <c r="S137" s="65"/>
      <c r="T137" s="65"/>
      <c r="U137" s="65"/>
      <c r="V137" s="65"/>
      <c r="W137" s="65"/>
      <c r="X137" s="65"/>
      <c r="Y137" s="65"/>
      <c r="Z137" s="65"/>
      <c r="AA137" s="65"/>
      <c r="AB137" s="65"/>
      <c r="AC137" s="65"/>
      <c r="AD137" s="65"/>
      <c r="AE137" s="65"/>
      <c r="AF137" s="65"/>
      <c r="AG137" s="65"/>
      <c r="AH137" s="65"/>
      <c r="AI137" s="65"/>
      <c r="AJ137" s="65"/>
      <c r="AK137" s="65"/>
      <c r="AL137" s="65"/>
      <c r="AM137" s="65"/>
      <c r="AN137" s="65"/>
      <c r="AO137" s="65"/>
    </row>
    <row r="138" spans="2:41">
      <c r="B138" s="65"/>
      <c r="C138" s="65"/>
      <c r="D138" s="65"/>
      <c r="E138" s="65"/>
      <c r="F138" s="65"/>
      <c r="G138" s="65"/>
      <c r="H138" s="65"/>
      <c r="I138" s="65"/>
      <c r="J138" s="65"/>
      <c r="K138" s="65"/>
      <c r="L138" s="65"/>
      <c r="M138" s="65"/>
      <c r="N138" s="65"/>
      <c r="O138" s="65"/>
      <c r="P138" s="65"/>
      <c r="Q138" s="65"/>
      <c r="R138" s="65"/>
      <c r="S138" s="65"/>
      <c r="T138" s="65"/>
      <c r="U138" s="65"/>
      <c r="V138" s="65"/>
      <c r="W138" s="65"/>
      <c r="X138" s="65"/>
      <c r="Y138" s="65"/>
      <c r="Z138" s="65"/>
      <c r="AA138" s="65"/>
      <c r="AB138" s="65"/>
      <c r="AC138" s="65"/>
      <c r="AD138" s="65"/>
      <c r="AE138" s="65"/>
      <c r="AF138" s="65"/>
      <c r="AG138" s="65"/>
      <c r="AH138" s="65"/>
      <c r="AI138" s="65"/>
      <c r="AJ138" s="65"/>
      <c r="AK138" s="65"/>
      <c r="AL138" s="65"/>
      <c r="AM138" s="65"/>
      <c r="AN138" s="65"/>
      <c r="AO138" s="65"/>
    </row>
    <row r="139" spans="2:41">
      <c r="B139" s="65"/>
      <c r="C139" s="65"/>
      <c r="D139" s="65"/>
      <c r="E139" s="65"/>
      <c r="F139" s="65"/>
      <c r="G139" s="65"/>
      <c r="H139" s="65"/>
      <c r="I139" s="65"/>
      <c r="J139" s="65"/>
      <c r="K139" s="65"/>
      <c r="L139" s="65"/>
      <c r="M139" s="65"/>
      <c r="N139" s="65"/>
      <c r="O139" s="65"/>
      <c r="P139" s="65"/>
      <c r="Q139" s="65"/>
      <c r="R139" s="65"/>
      <c r="S139" s="65"/>
      <c r="T139" s="65"/>
      <c r="U139" s="65"/>
      <c r="V139" s="65"/>
      <c r="W139" s="65"/>
      <c r="X139" s="65"/>
      <c r="Y139" s="65"/>
      <c r="Z139" s="65"/>
      <c r="AA139" s="65"/>
      <c r="AB139" s="65"/>
      <c r="AC139" s="65"/>
      <c r="AD139" s="65"/>
      <c r="AE139" s="65"/>
      <c r="AF139" s="65"/>
      <c r="AG139" s="65"/>
      <c r="AH139" s="65"/>
      <c r="AI139" s="65"/>
      <c r="AJ139" s="65"/>
      <c r="AK139" s="65"/>
      <c r="AL139" s="65"/>
      <c r="AM139" s="65"/>
      <c r="AN139" s="65"/>
      <c r="AO139" s="65"/>
    </row>
    <row r="140" spans="2:41">
      <c r="B140" s="65"/>
      <c r="C140" s="65"/>
      <c r="D140" s="65"/>
      <c r="E140" s="65"/>
      <c r="F140" s="65"/>
      <c r="G140" s="65"/>
      <c r="H140" s="65"/>
      <c r="I140" s="65"/>
      <c r="J140" s="65"/>
      <c r="K140" s="65"/>
      <c r="L140" s="65"/>
      <c r="M140" s="65"/>
      <c r="N140" s="65"/>
      <c r="O140" s="65"/>
      <c r="P140" s="65"/>
      <c r="Q140" s="65"/>
      <c r="R140" s="65"/>
      <c r="S140" s="65"/>
      <c r="T140" s="65"/>
      <c r="U140" s="65"/>
      <c r="V140" s="65"/>
      <c r="W140" s="65"/>
      <c r="X140" s="65"/>
      <c r="Y140" s="65"/>
      <c r="Z140" s="65"/>
      <c r="AA140" s="65"/>
      <c r="AB140" s="65"/>
      <c r="AC140" s="65"/>
      <c r="AD140" s="65"/>
      <c r="AE140" s="65"/>
      <c r="AF140" s="65"/>
      <c r="AG140" s="65"/>
      <c r="AH140" s="65"/>
      <c r="AI140" s="65"/>
      <c r="AJ140" s="65"/>
      <c r="AK140" s="65"/>
      <c r="AL140" s="65"/>
      <c r="AM140" s="65"/>
      <c r="AN140" s="65"/>
      <c r="AO140" s="65"/>
    </row>
    <row r="141" spans="2:41">
      <c r="B141" s="65"/>
      <c r="C141" s="65"/>
      <c r="D141" s="65"/>
      <c r="E141" s="65"/>
      <c r="F141" s="65"/>
      <c r="G141" s="65"/>
      <c r="H141" s="65"/>
      <c r="I141" s="65"/>
      <c r="J141" s="65"/>
      <c r="K141" s="65"/>
      <c r="L141" s="65"/>
      <c r="M141" s="65"/>
      <c r="N141" s="65"/>
      <c r="O141" s="65"/>
      <c r="P141" s="65"/>
      <c r="Q141" s="65"/>
      <c r="R141" s="65"/>
      <c r="S141" s="65"/>
      <c r="T141" s="65"/>
      <c r="U141" s="65"/>
      <c r="V141" s="65"/>
      <c r="W141" s="65"/>
      <c r="X141" s="65"/>
      <c r="Y141" s="65"/>
      <c r="Z141" s="65"/>
      <c r="AA141" s="65"/>
      <c r="AB141" s="65"/>
      <c r="AC141" s="65"/>
      <c r="AD141" s="65"/>
      <c r="AE141" s="65"/>
      <c r="AF141" s="65"/>
      <c r="AG141" s="65"/>
      <c r="AH141" s="65"/>
      <c r="AI141" s="65"/>
      <c r="AJ141" s="65"/>
      <c r="AK141" s="65"/>
      <c r="AL141" s="65"/>
      <c r="AM141" s="65"/>
      <c r="AN141" s="65"/>
      <c r="AO141" s="65"/>
    </row>
    <row r="142" spans="2:41">
      <c r="B142" s="65"/>
      <c r="C142" s="65"/>
      <c r="D142" s="65"/>
      <c r="E142" s="65"/>
      <c r="F142" s="65"/>
      <c r="G142" s="65"/>
      <c r="H142" s="65"/>
      <c r="I142" s="65"/>
      <c r="J142" s="65"/>
      <c r="K142" s="65"/>
      <c r="L142" s="65"/>
      <c r="M142" s="65"/>
      <c r="N142" s="65"/>
      <c r="O142" s="65"/>
      <c r="P142" s="65"/>
      <c r="Q142" s="65"/>
      <c r="R142" s="65"/>
      <c r="S142" s="65"/>
      <c r="T142" s="65"/>
      <c r="U142" s="65"/>
      <c r="V142" s="65"/>
      <c r="W142" s="65"/>
      <c r="X142" s="65"/>
      <c r="Y142" s="65"/>
      <c r="Z142" s="65"/>
      <c r="AA142" s="65"/>
      <c r="AB142" s="65"/>
      <c r="AC142" s="65"/>
      <c r="AD142" s="65"/>
      <c r="AE142" s="65"/>
      <c r="AF142" s="65"/>
      <c r="AG142" s="65"/>
      <c r="AH142" s="65"/>
      <c r="AI142" s="65"/>
      <c r="AJ142" s="65"/>
      <c r="AK142" s="65"/>
      <c r="AL142" s="65"/>
      <c r="AM142" s="65"/>
      <c r="AN142" s="65"/>
      <c r="AO142" s="65"/>
    </row>
    <row r="143" spans="2:41">
      <c r="B143" s="65"/>
      <c r="C143" s="65"/>
      <c r="D143" s="65"/>
      <c r="E143" s="65"/>
      <c r="F143" s="65"/>
      <c r="G143" s="65"/>
      <c r="H143" s="65"/>
      <c r="I143" s="65"/>
      <c r="J143" s="65"/>
      <c r="K143" s="65"/>
      <c r="L143" s="65"/>
      <c r="M143" s="65"/>
      <c r="N143" s="65"/>
      <c r="O143" s="65"/>
      <c r="P143" s="65"/>
      <c r="Q143" s="65"/>
      <c r="R143" s="65"/>
      <c r="S143" s="65"/>
      <c r="T143" s="65"/>
      <c r="U143" s="65"/>
      <c r="V143" s="65"/>
      <c r="W143" s="65"/>
      <c r="X143" s="65"/>
      <c r="Y143" s="65"/>
      <c r="Z143" s="65"/>
      <c r="AA143" s="65"/>
      <c r="AB143" s="65"/>
      <c r="AC143" s="65"/>
      <c r="AD143" s="65"/>
      <c r="AE143" s="65"/>
      <c r="AF143" s="65"/>
      <c r="AG143" s="65"/>
      <c r="AH143" s="65"/>
      <c r="AI143" s="65"/>
      <c r="AJ143" s="65"/>
      <c r="AK143" s="65"/>
      <c r="AL143" s="65"/>
      <c r="AM143" s="65"/>
      <c r="AN143" s="65"/>
      <c r="AO143" s="65"/>
    </row>
    <row r="144" spans="2:41">
      <c r="B144" s="65"/>
      <c r="C144" s="65"/>
      <c r="D144" s="65"/>
      <c r="E144" s="65"/>
      <c r="F144" s="65"/>
      <c r="G144" s="65"/>
      <c r="H144" s="65"/>
      <c r="I144" s="65"/>
      <c r="J144" s="65"/>
      <c r="K144" s="65"/>
      <c r="L144" s="65"/>
      <c r="M144" s="65"/>
      <c r="N144" s="65"/>
      <c r="O144" s="65"/>
      <c r="P144" s="65"/>
      <c r="Q144" s="65"/>
      <c r="R144" s="65"/>
      <c r="S144" s="65"/>
      <c r="T144" s="65"/>
      <c r="U144" s="65"/>
      <c r="V144" s="65"/>
      <c r="W144" s="65"/>
      <c r="X144" s="65"/>
      <c r="Y144" s="65"/>
      <c r="Z144" s="65"/>
      <c r="AA144" s="65"/>
      <c r="AB144" s="65"/>
      <c r="AC144" s="65"/>
      <c r="AD144" s="65"/>
      <c r="AE144" s="65"/>
      <c r="AF144" s="65"/>
      <c r="AG144" s="65"/>
      <c r="AH144" s="65"/>
      <c r="AI144" s="65"/>
      <c r="AJ144" s="65"/>
      <c r="AK144" s="65"/>
      <c r="AL144" s="65"/>
      <c r="AM144" s="65"/>
      <c r="AN144" s="65"/>
      <c r="AO144" s="65"/>
    </row>
    <row r="145" spans="2:41">
      <c r="B145" s="65"/>
      <c r="C145" s="65"/>
      <c r="D145" s="65"/>
      <c r="E145" s="65"/>
      <c r="F145" s="65"/>
      <c r="G145" s="65"/>
      <c r="H145" s="65"/>
      <c r="I145" s="65"/>
      <c r="J145" s="65"/>
      <c r="K145" s="65"/>
      <c r="L145" s="65"/>
      <c r="M145" s="65"/>
      <c r="N145" s="65"/>
      <c r="O145" s="65"/>
      <c r="P145" s="65"/>
      <c r="Q145" s="65"/>
      <c r="R145" s="65"/>
      <c r="S145" s="65"/>
      <c r="T145" s="65"/>
      <c r="U145" s="65"/>
      <c r="V145" s="65"/>
      <c r="W145" s="65"/>
      <c r="X145" s="65"/>
      <c r="Y145" s="65"/>
      <c r="Z145" s="65"/>
      <c r="AA145" s="65"/>
      <c r="AB145" s="65"/>
      <c r="AC145" s="65"/>
      <c r="AD145" s="65"/>
      <c r="AE145" s="65"/>
      <c r="AF145" s="65"/>
      <c r="AG145" s="65"/>
      <c r="AH145" s="65"/>
      <c r="AI145" s="65"/>
      <c r="AJ145" s="65"/>
      <c r="AK145" s="65"/>
      <c r="AL145" s="65"/>
      <c r="AM145" s="65"/>
      <c r="AN145" s="65"/>
      <c r="AO145" s="65"/>
    </row>
    <row r="146" spans="2:41">
      <c r="B146" s="65"/>
      <c r="C146" s="65"/>
      <c r="D146" s="65"/>
      <c r="E146" s="65"/>
      <c r="F146" s="65"/>
      <c r="G146" s="65"/>
      <c r="H146" s="65"/>
      <c r="I146" s="65"/>
      <c r="J146" s="65"/>
      <c r="K146" s="65"/>
      <c r="L146" s="65"/>
      <c r="M146" s="65"/>
      <c r="N146" s="65"/>
      <c r="O146" s="65"/>
      <c r="P146" s="65"/>
      <c r="Q146" s="65"/>
      <c r="R146" s="65"/>
      <c r="S146" s="65"/>
      <c r="T146" s="65"/>
      <c r="U146" s="65"/>
      <c r="V146" s="65"/>
      <c r="W146" s="65"/>
      <c r="X146" s="65"/>
      <c r="Y146" s="65"/>
      <c r="Z146" s="65"/>
      <c r="AA146" s="65"/>
      <c r="AB146" s="65"/>
      <c r="AC146" s="65"/>
      <c r="AD146" s="65"/>
      <c r="AE146" s="65"/>
      <c r="AF146" s="65"/>
      <c r="AG146" s="65"/>
      <c r="AH146" s="65"/>
      <c r="AI146" s="65"/>
      <c r="AJ146" s="65"/>
      <c r="AK146" s="65"/>
      <c r="AL146" s="65"/>
      <c r="AM146" s="65"/>
      <c r="AN146" s="65"/>
      <c r="AO146" s="65"/>
    </row>
    <row r="147" spans="2:41">
      <c r="B147" s="65"/>
      <c r="C147" s="65"/>
      <c r="D147" s="65"/>
      <c r="E147" s="65"/>
      <c r="F147" s="65"/>
      <c r="G147" s="65"/>
      <c r="H147" s="65"/>
      <c r="I147" s="65"/>
      <c r="J147" s="65"/>
      <c r="K147" s="65"/>
      <c r="L147" s="65"/>
      <c r="M147" s="65"/>
      <c r="N147" s="65"/>
      <c r="O147" s="65"/>
      <c r="P147" s="65"/>
      <c r="Q147" s="65"/>
      <c r="R147" s="65"/>
      <c r="S147" s="65"/>
      <c r="T147" s="65"/>
      <c r="U147" s="65"/>
      <c r="V147" s="65"/>
      <c r="W147" s="65"/>
      <c r="X147" s="65"/>
      <c r="Y147" s="65"/>
      <c r="Z147" s="65"/>
      <c r="AA147" s="65"/>
      <c r="AB147" s="65"/>
      <c r="AC147" s="65"/>
      <c r="AD147" s="65"/>
      <c r="AE147" s="65"/>
      <c r="AF147" s="65"/>
      <c r="AG147" s="65"/>
      <c r="AH147" s="65"/>
      <c r="AI147" s="65"/>
      <c r="AJ147" s="65"/>
      <c r="AK147" s="65"/>
      <c r="AL147" s="65"/>
      <c r="AM147" s="65"/>
      <c r="AN147" s="65"/>
      <c r="AO147" s="65"/>
    </row>
    <row r="148" spans="2:41">
      <c r="B148" s="65"/>
      <c r="C148" s="65"/>
      <c r="D148" s="65"/>
      <c r="E148" s="65"/>
      <c r="F148" s="65"/>
      <c r="G148" s="65"/>
      <c r="H148" s="65"/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65"/>
      <c r="T148" s="65"/>
      <c r="U148" s="65"/>
      <c r="V148" s="65"/>
      <c r="W148" s="65"/>
      <c r="X148" s="65"/>
      <c r="Y148" s="65"/>
      <c r="Z148" s="65"/>
      <c r="AA148" s="65"/>
      <c r="AB148" s="65"/>
      <c r="AC148" s="65"/>
      <c r="AD148" s="65"/>
      <c r="AE148" s="65"/>
      <c r="AF148" s="65"/>
      <c r="AG148" s="65"/>
      <c r="AH148" s="65"/>
      <c r="AI148" s="65"/>
      <c r="AJ148" s="65"/>
      <c r="AK148" s="65"/>
      <c r="AL148" s="65"/>
      <c r="AM148" s="65"/>
      <c r="AN148" s="65"/>
      <c r="AO148" s="65"/>
    </row>
    <row r="149" spans="2:41">
      <c r="B149" s="65"/>
      <c r="C149" s="65"/>
      <c r="D149" s="65"/>
      <c r="E149" s="65"/>
      <c r="F149" s="65"/>
      <c r="G149" s="65"/>
      <c r="H149" s="65"/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65"/>
      <c r="T149" s="65"/>
      <c r="U149" s="65"/>
      <c r="V149" s="65"/>
      <c r="W149" s="65"/>
      <c r="X149" s="65"/>
      <c r="Y149" s="65"/>
      <c r="Z149" s="65"/>
      <c r="AA149" s="65"/>
      <c r="AB149" s="65"/>
      <c r="AC149" s="65"/>
      <c r="AD149" s="65"/>
      <c r="AE149" s="65"/>
      <c r="AF149" s="65"/>
      <c r="AG149" s="65"/>
      <c r="AH149" s="65"/>
      <c r="AI149" s="65"/>
      <c r="AJ149" s="65"/>
      <c r="AK149" s="65"/>
      <c r="AL149" s="65"/>
      <c r="AM149" s="65"/>
      <c r="AN149" s="65"/>
      <c r="AO149" s="65"/>
    </row>
    <row r="150" spans="2:41">
      <c r="B150" s="65"/>
      <c r="C150" s="65"/>
      <c r="D150" s="65"/>
      <c r="E150" s="65"/>
      <c r="F150" s="65"/>
      <c r="G150" s="65"/>
      <c r="H150" s="65"/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65"/>
      <c r="T150" s="65"/>
      <c r="U150" s="65"/>
      <c r="V150" s="65"/>
      <c r="W150" s="65"/>
      <c r="X150" s="65"/>
      <c r="Y150" s="65"/>
      <c r="Z150" s="65"/>
      <c r="AA150" s="65"/>
      <c r="AB150" s="65"/>
      <c r="AC150" s="65"/>
      <c r="AD150" s="65"/>
      <c r="AE150" s="65"/>
      <c r="AF150" s="65"/>
      <c r="AG150" s="65"/>
      <c r="AH150" s="65"/>
      <c r="AI150" s="65"/>
      <c r="AJ150" s="65"/>
      <c r="AK150" s="65"/>
      <c r="AL150" s="65"/>
      <c r="AM150" s="65"/>
      <c r="AN150" s="65"/>
      <c r="AO150" s="65"/>
    </row>
    <row r="151" spans="2:41">
      <c r="B151" s="65"/>
      <c r="C151" s="65"/>
      <c r="D151" s="65"/>
      <c r="E151" s="65"/>
      <c r="F151" s="65"/>
      <c r="G151" s="65"/>
      <c r="H151" s="65"/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65"/>
      <c r="T151" s="65"/>
      <c r="U151" s="65"/>
      <c r="V151" s="65"/>
      <c r="W151" s="65"/>
      <c r="X151" s="65"/>
      <c r="Y151" s="65"/>
      <c r="Z151" s="65"/>
      <c r="AA151" s="65"/>
      <c r="AB151" s="65"/>
      <c r="AC151" s="65"/>
      <c r="AD151" s="65"/>
      <c r="AE151" s="65"/>
      <c r="AF151" s="65"/>
      <c r="AG151" s="65"/>
      <c r="AH151" s="65"/>
      <c r="AI151" s="65"/>
      <c r="AJ151" s="65"/>
      <c r="AK151" s="65"/>
      <c r="AL151" s="65"/>
      <c r="AM151" s="65"/>
      <c r="AN151" s="65"/>
      <c r="AO151" s="65"/>
    </row>
    <row r="152" spans="2:41">
      <c r="B152" s="65"/>
      <c r="C152" s="65"/>
      <c r="D152" s="65"/>
      <c r="E152" s="65"/>
      <c r="F152" s="65"/>
      <c r="G152" s="65"/>
      <c r="H152" s="65"/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65"/>
      <c r="T152" s="65"/>
      <c r="U152" s="65"/>
      <c r="V152" s="65"/>
      <c r="W152" s="65"/>
      <c r="X152" s="65"/>
      <c r="Y152" s="65"/>
      <c r="Z152" s="65"/>
      <c r="AA152" s="65"/>
      <c r="AB152" s="65"/>
      <c r="AC152" s="65"/>
      <c r="AD152" s="65"/>
      <c r="AE152" s="65"/>
      <c r="AF152" s="65"/>
      <c r="AG152" s="65"/>
      <c r="AH152" s="65"/>
      <c r="AI152" s="65"/>
      <c r="AJ152" s="65"/>
      <c r="AK152" s="65"/>
      <c r="AL152" s="65"/>
      <c r="AM152" s="65"/>
      <c r="AN152" s="65"/>
      <c r="AO152" s="65"/>
    </row>
    <row r="153" spans="2:41">
      <c r="B153" s="65"/>
      <c r="C153" s="65"/>
      <c r="D153" s="65"/>
      <c r="E153" s="65"/>
      <c r="F153" s="65"/>
      <c r="G153" s="65"/>
      <c r="H153" s="65"/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65"/>
      <c r="T153" s="65"/>
      <c r="U153" s="65"/>
      <c r="V153" s="65"/>
      <c r="W153" s="65"/>
      <c r="X153" s="65"/>
      <c r="Y153" s="65"/>
      <c r="Z153" s="65"/>
      <c r="AA153" s="65"/>
      <c r="AB153" s="65"/>
      <c r="AC153" s="65"/>
      <c r="AD153" s="65"/>
      <c r="AE153" s="65"/>
      <c r="AF153" s="65"/>
      <c r="AG153" s="65"/>
      <c r="AH153" s="65"/>
      <c r="AI153" s="65"/>
      <c r="AJ153" s="65"/>
      <c r="AK153" s="65"/>
      <c r="AL153" s="65"/>
      <c r="AM153" s="65"/>
      <c r="AN153" s="65"/>
      <c r="AO153" s="65"/>
    </row>
    <row r="154" spans="2:41">
      <c r="B154" s="65"/>
      <c r="C154" s="65"/>
      <c r="D154" s="65"/>
      <c r="E154" s="65"/>
      <c r="F154" s="65"/>
      <c r="G154" s="65"/>
      <c r="H154" s="65"/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65"/>
      <c r="T154" s="65"/>
      <c r="U154" s="65"/>
      <c r="V154" s="65"/>
      <c r="W154" s="65"/>
      <c r="X154" s="65"/>
      <c r="Y154" s="65"/>
      <c r="Z154" s="65"/>
      <c r="AA154" s="65"/>
      <c r="AB154" s="65"/>
      <c r="AC154" s="65"/>
      <c r="AD154" s="65"/>
      <c r="AE154" s="65"/>
      <c r="AF154" s="65"/>
      <c r="AG154" s="65"/>
      <c r="AH154" s="65"/>
      <c r="AI154" s="65"/>
      <c r="AJ154" s="65"/>
      <c r="AK154" s="65"/>
      <c r="AL154" s="65"/>
      <c r="AM154" s="65"/>
      <c r="AN154" s="65"/>
      <c r="AO154" s="65"/>
    </row>
    <row r="155" spans="2:41">
      <c r="B155" s="65"/>
      <c r="C155" s="65"/>
      <c r="D155" s="65"/>
      <c r="E155" s="65"/>
      <c r="F155" s="65"/>
      <c r="G155" s="65"/>
      <c r="H155" s="65"/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65"/>
      <c r="T155" s="65"/>
      <c r="U155" s="65"/>
      <c r="V155" s="65"/>
      <c r="W155" s="65"/>
      <c r="X155" s="65"/>
      <c r="Y155" s="65"/>
      <c r="Z155" s="65"/>
      <c r="AA155" s="65"/>
      <c r="AB155" s="65"/>
      <c r="AC155" s="65"/>
      <c r="AD155" s="65"/>
      <c r="AE155" s="65"/>
      <c r="AF155" s="65"/>
      <c r="AG155" s="65"/>
      <c r="AH155" s="65"/>
      <c r="AI155" s="65"/>
      <c r="AJ155" s="65"/>
      <c r="AK155" s="65"/>
      <c r="AL155" s="65"/>
      <c r="AM155" s="65"/>
      <c r="AN155" s="65"/>
      <c r="AO155" s="65"/>
    </row>
    <row r="156" spans="2:41">
      <c r="B156" s="65"/>
      <c r="C156" s="65"/>
      <c r="D156" s="65"/>
      <c r="E156" s="65"/>
      <c r="F156" s="65"/>
      <c r="G156" s="65"/>
      <c r="H156" s="65"/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65"/>
      <c r="T156" s="65"/>
      <c r="U156" s="65"/>
      <c r="V156" s="65"/>
      <c r="W156" s="65"/>
      <c r="X156" s="65"/>
      <c r="Y156" s="65"/>
      <c r="Z156" s="65"/>
      <c r="AA156" s="65"/>
      <c r="AB156" s="65"/>
      <c r="AC156" s="65"/>
      <c r="AD156" s="65"/>
      <c r="AE156" s="65"/>
      <c r="AF156" s="65"/>
      <c r="AG156" s="65"/>
      <c r="AH156" s="65"/>
      <c r="AI156" s="65"/>
      <c r="AJ156" s="65"/>
      <c r="AK156" s="65"/>
      <c r="AL156" s="65"/>
      <c r="AM156" s="65"/>
      <c r="AN156" s="65"/>
      <c r="AO156" s="65"/>
    </row>
    <row r="157" spans="2:41">
      <c r="B157" s="65"/>
      <c r="C157" s="65"/>
      <c r="D157" s="65"/>
      <c r="E157" s="65"/>
      <c r="F157" s="65"/>
      <c r="G157" s="65"/>
      <c r="H157" s="65"/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65"/>
      <c r="T157" s="65"/>
      <c r="U157" s="65"/>
      <c r="V157" s="65"/>
      <c r="W157" s="65"/>
      <c r="X157" s="65"/>
      <c r="Y157" s="65"/>
      <c r="Z157" s="65"/>
      <c r="AA157" s="65"/>
      <c r="AB157" s="65"/>
      <c r="AC157" s="65"/>
      <c r="AD157" s="65"/>
      <c r="AE157" s="65"/>
      <c r="AF157" s="65"/>
      <c r="AG157" s="65"/>
      <c r="AH157" s="65"/>
      <c r="AI157" s="65"/>
      <c r="AJ157" s="65"/>
      <c r="AK157" s="65"/>
      <c r="AL157" s="65"/>
      <c r="AM157" s="65"/>
      <c r="AN157" s="65"/>
      <c r="AO157" s="65"/>
    </row>
    <row r="158" spans="2:41">
      <c r="B158" s="65"/>
      <c r="C158" s="65"/>
      <c r="D158" s="65"/>
      <c r="E158" s="65"/>
      <c r="F158" s="65"/>
      <c r="G158" s="65"/>
      <c r="H158" s="65"/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65"/>
      <c r="T158" s="65"/>
      <c r="U158" s="65"/>
      <c r="V158" s="65"/>
      <c r="W158" s="65"/>
      <c r="X158" s="65"/>
      <c r="Y158" s="65"/>
      <c r="Z158" s="65"/>
      <c r="AA158" s="65"/>
      <c r="AB158" s="65"/>
      <c r="AC158" s="65"/>
      <c r="AD158" s="65"/>
      <c r="AE158" s="65"/>
      <c r="AF158" s="65"/>
      <c r="AG158" s="65"/>
      <c r="AH158" s="65"/>
      <c r="AI158" s="65"/>
      <c r="AJ158" s="65"/>
      <c r="AK158" s="65"/>
      <c r="AL158" s="65"/>
      <c r="AM158" s="65"/>
      <c r="AN158" s="65"/>
      <c r="AO158" s="65"/>
    </row>
    <row r="159" spans="2:41">
      <c r="B159" s="65"/>
      <c r="C159" s="65"/>
      <c r="D159" s="65"/>
      <c r="E159" s="65"/>
      <c r="F159" s="65"/>
      <c r="G159" s="65"/>
      <c r="H159" s="65"/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65"/>
      <c r="T159" s="65"/>
      <c r="U159" s="65"/>
      <c r="V159" s="65"/>
      <c r="W159" s="65"/>
      <c r="X159" s="65"/>
      <c r="Y159" s="65"/>
      <c r="Z159" s="65"/>
      <c r="AA159" s="65"/>
      <c r="AB159" s="65"/>
      <c r="AC159" s="65"/>
      <c r="AD159" s="65"/>
      <c r="AE159" s="65"/>
      <c r="AF159" s="65"/>
      <c r="AG159" s="65"/>
      <c r="AH159" s="65"/>
      <c r="AI159" s="65"/>
      <c r="AJ159" s="65"/>
      <c r="AK159" s="65"/>
      <c r="AL159" s="65"/>
      <c r="AM159" s="65"/>
      <c r="AN159" s="65"/>
      <c r="AO159" s="65"/>
    </row>
    <row r="160" spans="2:41">
      <c r="B160" s="65"/>
      <c r="C160" s="65"/>
      <c r="D160" s="65"/>
      <c r="E160" s="65"/>
      <c r="F160" s="65"/>
      <c r="G160" s="65"/>
      <c r="H160" s="65"/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65"/>
      <c r="T160" s="65"/>
      <c r="U160" s="65"/>
      <c r="V160" s="65"/>
      <c r="W160" s="65"/>
      <c r="X160" s="65"/>
      <c r="Y160" s="65"/>
      <c r="Z160" s="65"/>
      <c r="AA160" s="65"/>
      <c r="AB160" s="65"/>
      <c r="AC160" s="65"/>
      <c r="AD160" s="65"/>
      <c r="AE160" s="65"/>
      <c r="AF160" s="65"/>
      <c r="AG160" s="65"/>
      <c r="AH160" s="65"/>
      <c r="AI160" s="65"/>
      <c r="AJ160" s="65"/>
      <c r="AK160" s="65"/>
      <c r="AL160" s="65"/>
      <c r="AM160" s="65"/>
      <c r="AN160" s="65"/>
      <c r="AO160" s="65"/>
    </row>
    <row r="161" spans="2:41">
      <c r="B161" s="65"/>
      <c r="C161" s="65"/>
      <c r="D161" s="65"/>
      <c r="E161" s="65"/>
      <c r="F161" s="65"/>
      <c r="G161" s="65"/>
      <c r="H161" s="65"/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65"/>
      <c r="T161" s="65"/>
      <c r="U161" s="65"/>
      <c r="V161" s="65"/>
      <c r="W161" s="65"/>
      <c r="X161" s="65"/>
      <c r="Y161" s="65"/>
      <c r="Z161" s="65"/>
      <c r="AA161" s="65"/>
      <c r="AB161" s="65"/>
      <c r="AC161" s="65"/>
      <c r="AD161" s="65"/>
      <c r="AE161" s="65"/>
      <c r="AF161" s="65"/>
      <c r="AG161" s="65"/>
      <c r="AH161" s="65"/>
      <c r="AI161" s="65"/>
      <c r="AJ161" s="65"/>
      <c r="AK161" s="65"/>
      <c r="AL161" s="65"/>
      <c r="AM161" s="65"/>
      <c r="AN161" s="65"/>
      <c r="AO161" s="65"/>
    </row>
    <row r="162" spans="2:41">
      <c r="B162" s="65"/>
      <c r="C162" s="65"/>
      <c r="D162" s="65"/>
      <c r="E162" s="65"/>
      <c r="F162" s="65"/>
      <c r="G162" s="65"/>
      <c r="H162" s="65"/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65"/>
      <c r="T162" s="65"/>
      <c r="U162" s="65"/>
      <c r="V162" s="65"/>
      <c r="W162" s="65"/>
      <c r="X162" s="65"/>
      <c r="Y162" s="65"/>
      <c r="Z162" s="65"/>
      <c r="AA162" s="65"/>
      <c r="AB162" s="65"/>
      <c r="AC162" s="65"/>
      <c r="AD162" s="65"/>
      <c r="AE162" s="65"/>
      <c r="AF162" s="65"/>
      <c r="AG162" s="65"/>
      <c r="AH162" s="65"/>
      <c r="AI162" s="65"/>
      <c r="AJ162" s="65"/>
      <c r="AK162" s="65"/>
      <c r="AL162" s="65"/>
      <c r="AM162" s="65"/>
      <c r="AN162" s="65"/>
      <c r="AO162" s="65"/>
    </row>
    <row r="163" spans="2:41">
      <c r="B163" s="65"/>
      <c r="C163" s="65"/>
      <c r="D163" s="65"/>
      <c r="E163" s="65"/>
      <c r="F163" s="65"/>
      <c r="G163" s="65"/>
      <c r="H163" s="65"/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65"/>
      <c r="T163" s="65"/>
      <c r="U163" s="65"/>
      <c r="V163" s="65"/>
      <c r="W163" s="65"/>
      <c r="X163" s="65"/>
      <c r="Y163" s="65"/>
      <c r="Z163" s="65"/>
      <c r="AA163" s="65"/>
      <c r="AB163" s="65"/>
      <c r="AC163" s="65"/>
      <c r="AD163" s="65"/>
      <c r="AE163" s="65"/>
      <c r="AF163" s="65"/>
      <c r="AG163" s="65"/>
      <c r="AH163" s="65"/>
      <c r="AI163" s="65"/>
      <c r="AJ163" s="65"/>
      <c r="AK163" s="65"/>
      <c r="AL163" s="65"/>
      <c r="AM163" s="65"/>
      <c r="AN163" s="65"/>
      <c r="AO163" s="65"/>
    </row>
    <row r="164" spans="2:41">
      <c r="B164" s="65"/>
      <c r="C164" s="65"/>
      <c r="D164" s="65"/>
      <c r="E164" s="65"/>
      <c r="F164" s="65"/>
      <c r="G164" s="65"/>
      <c r="H164" s="65"/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65"/>
      <c r="T164" s="65"/>
      <c r="U164" s="65"/>
      <c r="V164" s="65"/>
      <c r="W164" s="65"/>
      <c r="X164" s="65"/>
      <c r="Y164" s="65"/>
      <c r="Z164" s="65"/>
      <c r="AA164" s="65"/>
      <c r="AB164" s="65"/>
      <c r="AC164" s="65"/>
      <c r="AD164" s="65"/>
      <c r="AE164" s="65"/>
      <c r="AF164" s="65"/>
      <c r="AG164" s="65"/>
      <c r="AH164" s="65"/>
      <c r="AI164" s="65"/>
      <c r="AJ164" s="65"/>
      <c r="AK164" s="65"/>
      <c r="AL164" s="65"/>
      <c r="AM164" s="65"/>
      <c r="AN164" s="65"/>
      <c r="AO164" s="65"/>
    </row>
    <row r="165" spans="2:41">
      <c r="B165" s="65"/>
      <c r="C165" s="65"/>
      <c r="D165" s="65"/>
      <c r="E165" s="65"/>
      <c r="F165" s="65"/>
      <c r="G165" s="65"/>
      <c r="H165" s="65"/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65"/>
      <c r="T165" s="65"/>
      <c r="U165" s="65"/>
      <c r="V165" s="65"/>
      <c r="W165" s="65"/>
      <c r="X165" s="65"/>
      <c r="Y165" s="65"/>
      <c r="Z165" s="65"/>
      <c r="AA165" s="65"/>
      <c r="AB165" s="65"/>
      <c r="AC165" s="65"/>
      <c r="AD165" s="65"/>
      <c r="AE165" s="65"/>
      <c r="AF165" s="65"/>
      <c r="AG165" s="65"/>
      <c r="AH165" s="65"/>
      <c r="AI165" s="65"/>
      <c r="AJ165" s="65"/>
      <c r="AK165" s="65"/>
      <c r="AL165" s="65"/>
      <c r="AM165" s="65"/>
      <c r="AN165" s="65"/>
      <c r="AO165" s="65"/>
    </row>
    <row r="166" spans="2:41">
      <c r="B166" s="65"/>
      <c r="C166" s="65"/>
      <c r="D166" s="65"/>
      <c r="E166" s="65"/>
      <c r="F166" s="65"/>
      <c r="G166" s="65"/>
      <c r="H166" s="65"/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65"/>
      <c r="T166" s="65"/>
      <c r="U166" s="65"/>
      <c r="V166" s="65"/>
      <c r="W166" s="65"/>
      <c r="X166" s="65"/>
      <c r="Y166" s="65"/>
      <c r="Z166" s="65"/>
      <c r="AA166" s="65"/>
      <c r="AB166" s="65"/>
      <c r="AC166" s="65"/>
      <c r="AD166" s="65"/>
      <c r="AE166" s="65"/>
      <c r="AF166" s="65"/>
      <c r="AG166" s="65"/>
      <c r="AH166" s="65"/>
      <c r="AI166" s="65"/>
      <c r="AJ166" s="65"/>
      <c r="AK166" s="65"/>
      <c r="AL166" s="65"/>
      <c r="AM166" s="65"/>
      <c r="AN166" s="65"/>
      <c r="AO166" s="65"/>
    </row>
    <row r="167" spans="2:41">
      <c r="B167" s="65"/>
      <c r="C167" s="65"/>
      <c r="D167" s="65"/>
      <c r="E167" s="65"/>
      <c r="F167" s="65"/>
      <c r="G167" s="65"/>
      <c r="H167" s="65"/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65"/>
      <c r="T167" s="65"/>
      <c r="U167" s="65"/>
      <c r="V167" s="65"/>
      <c r="W167" s="65"/>
      <c r="X167" s="65"/>
      <c r="Y167" s="65"/>
      <c r="Z167" s="65"/>
      <c r="AA167" s="65"/>
      <c r="AB167" s="65"/>
      <c r="AC167" s="65"/>
      <c r="AD167" s="65"/>
      <c r="AE167" s="65"/>
      <c r="AF167" s="65"/>
      <c r="AG167" s="65"/>
      <c r="AH167" s="65"/>
      <c r="AI167" s="65"/>
      <c r="AJ167" s="65"/>
      <c r="AK167" s="65"/>
      <c r="AL167" s="65"/>
      <c r="AM167" s="65"/>
      <c r="AN167" s="65"/>
      <c r="AO167" s="65"/>
    </row>
    <row r="168" spans="2:41">
      <c r="B168" s="65"/>
      <c r="C168" s="65"/>
      <c r="D168" s="65"/>
      <c r="E168" s="65"/>
      <c r="F168" s="65"/>
      <c r="G168" s="65"/>
      <c r="H168" s="65"/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65"/>
      <c r="T168" s="65"/>
      <c r="U168" s="65"/>
      <c r="V168" s="65"/>
      <c r="W168" s="65"/>
      <c r="X168" s="65"/>
      <c r="Y168" s="65"/>
      <c r="Z168" s="65"/>
      <c r="AA168" s="65"/>
      <c r="AB168" s="65"/>
      <c r="AC168" s="65"/>
      <c r="AD168" s="65"/>
      <c r="AE168" s="65"/>
      <c r="AF168" s="65"/>
      <c r="AG168" s="65"/>
      <c r="AH168" s="65"/>
      <c r="AI168" s="65"/>
      <c r="AJ168" s="65"/>
      <c r="AK168" s="65"/>
      <c r="AL168" s="65"/>
      <c r="AM168" s="65"/>
      <c r="AN168" s="65"/>
      <c r="AO168" s="65"/>
    </row>
    <row r="169" spans="2:41">
      <c r="B169" s="65"/>
      <c r="C169" s="65"/>
      <c r="D169" s="65"/>
      <c r="E169" s="65"/>
      <c r="F169" s="65"/>
      <c r="G169" s="65"/>
      <c r="H169" s="65"/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65"/>
      <c r="T169" s="65"/>
      <c r="U169" s="65"/>
      <c r="V169" s="65"/>
      <c r="W169" s="65"/>
      <c r="X169" s="65"/>
      <c r="Y169" s="65"/>
      <c r="Z169" s="65"/>
      <c r="AA169" s="65"/>
      <c r="AB169" s="65"/>
      <c r="AC169" s="65"/>
      <c r="AD169" s="65"/>
      <c r="AE169" s="65"/>
      <c r="AF169" s="65"/>
      <c r="AG169" s="65"/>
      <c r="AH169" s="65"/>
      <c r="AI169" s="65"/>
      <c r="AJ169" s="65"/>
      <c r="AK169" s="65"/>
      <c r="AL169" s="65"/>
      <c r="AM169" s="65"/>
      <c r="AN169" s="65"/>
      <c r="AO169" s="65"/>
    </row>
    <row r="170" spans="2:41">
      <c r="B170" s="65"/>
      <c r="C170" s="65"/>
      <c r="D170" s="65"/>
      <c r="E170" s="65"/>
      <c r="F170" s="65"/>
      <c r="G170" s="65"/>
      <c r="H170" s="65"/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65"/>
      <c r="T170" s="65"/>
      <c r="U170" s="65"/>
      <c r="V170" s="65"/>
      <c r="W170" s="65"/>
      <c r="X170" s="65"/>
      <c r="Y170" s="65"/>
      <c r="Z170" s="65"/>
      <c r="AA170" s="65"/>
      <c r="AB170" s="65"/>
      <c r="AC170" s="65"/>
      <c r="AD170" s="65"/>
      <c r="AE170" s="65"/>
      <c r="AF170" s="65"/>
      <c r="AG170" s="65"/>
      <c r="AH170" s="65"/>
      <c r="AI170" s="65"/>
      <c r="AJ170" s="65"/>
      <c r="AK170" s="65"/>
      <c r="AL170" s="65"/>
      <c r="AM170" s="65"/>
      <c r="AN170" s="65"/>
      <c r="AO170" s="65"/>
    </row>
    <row r="171" spans="2:41">
      <c r="B171" s="65"/>
      <c r="C171" s="65"/>
      <c r="D171" s="65"/>
      <c r="E171" s="65"/>
      <c r="F171" s="65"/>
      <c r="G171" s="65"/>
      <c r="H171" s="65"/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65"/>
      <c r="T171" s="65"/>
      <c r="U171" s="65"/>
      <c r="V171" s="65"/>
      <c r="W171" s="65"/>
      <c r="X171" s="65"/>
      <c r="Y171" s="65"/>
      <c r="Z171" s="65"/>
      <c r="AA171" s="65"/>
      <c r="AB171" s="65"/>
      <c r="AC171" s="65"/>
      <c r="AD171" s="65"/>
      <c r="AE171" s="65"/>
      <c r="AF171" s="65"/>
      <c r="AG171" s="65"/>
      <c r="AH171" s="65"/>
      <c r="AI171" s="65"/>
      <c r="AJ171" s="65"/>
      <c r="AK171" s="65"/>
      <c r="AL171" s="65"/>
      <c r="AM171" s="65"/>
      <c r="AN171" s="65"/>
      <c r="AO171" s="65"/>
    </row>
    <row r="172" spans="2:41">
      <c r="B172" s="65"/>
      <c r="C172" s="65"/>
      <c r="D172" s="65"/>
      <c r="E172" s="65"/>
      <c r="F172" s="65"/>
      <c r="G172" s="65"/>
      <c r="H172" s="65"/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65"/>
      <c r="T172" s="65"/>
      <c r="U172" s="65"/>
      <c r="V172" s="65"/>
      <c r="W172" s="65"/>
      <c r="X172" s="65"/>
      <c r="Y172" s="65"/>
      <c r="Z172" s="65"/>
      <c r="AA172" s="65"/>
      <c r="AB172" s="65"/>
      <c r="AC172" s="65"/>
      <c r="AD172" s="65"/>
      <c r="AE172" s="65"/>
      <c r="AF172" s="65"/>
      <c r="AG172" s="65"/>
      <c r="AH172" s="65"/>
      <c r="AI172" s="65"/>
      <c r="AJ172" s="65"/>
      <c r="AK172" s="65"/>
      <c r="AL172" s="65"/>
      <c r="AM172" s="65"/>
      <c r="AN172" s="65"/>
      <c r="AO172" s="65"/>
    </row>
    <row r="173" spans="2:41">
      <c r="B173" s="65"/>
      <c r="C173" s="65"/>
      <c r="D173" s="65"/>
      <c r="E173" s="65"/>
      <c r="F173" s="65"/>
      <c r="G173" s="65"/>
      <c r="H173" s="65"/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65"/>
      <c r="T173" s="65"/>
      <c r="U173" s="65"/>
      <c r="V173" s="65"/>
      <c r="W173" s="65"/>
      <c r="X173" s="65"/>
      <c r="Y173" s="65"/>
      <c r="Z173" s="65"/>
      <c r="AA173" s="65"/>
      <c r="AB173" s="65"/>
      <c r="AC173" s="65"/>
      <c r="AD173" s="65"/>
      <c r="AE173" s="65"/>
      <c r="AF173" s="65"/>
      <c r="AG173" s="65"/>
      <c r="AH173" s="65"/>
      <c r="AI173" s="65"/>
      <c r="AJ173" s="65"/>
      <c r="AK173" s="65"/>
      <c r="AL173" s="65"/>
      <c r="AM173" s="65"/>
      <c r="AN173" s="65"/>
      <c r="AO173" s="65"/>
    </row>
    <row r="174" spans="2:41">
      <c r="B174" s="65"/>
      <c r="C174" s="65"/>
      <c r="D174" s="65"/>
      <c r="E174" s="65"/>
      <c r="F174" s="65"/>
      <c r="G174" s="65"/>
      <c r="H174" s="65"/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65"/>
      <c r="T174" s="65"/>
      <c r="U174" s="65"/>
      <c r="V174" s="65"/>
      <c r="W174" s="65"/>
      <c r="X174" s="65"/>
      <c r="Y174" s="65"/>
      <c r="Z174" s="65"/>
      <c r="AA174" s="65"/>
      <c r="AB174" s="65"/>
      <c r="AC174" s="65"/>
      <c r="AD174" s="65"/>
      <c r="AE174" s="65"/>
      <c r="AF174" s="65"/>
      <c r="AG174" s="65"/>
      <c r="AH174" s="65"/>
      <c r="AI174" s="65"/>
      <c r="AJ174" s="65"/>
      <c r="AK174" s="65"/>
      <c r="AL174" s="65"/>
      <c r="AM174" s="65"/>
      <c r="AN174" s="65"/>
      <c r="AO174" s="65"/>
    </row>
    <row r="175" spans="2:41">
      <c r="B175" s="65"/>
      <c r="C175" s="65"/>
      <c r="D175" s="65"/>
      <c r="E175" s="65"/>
      <c r="F175" s="65"/>
      <c r="G175" s="65"/>
      <c r="H175" s="65"/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65"/>
      <c r="T175" s="65"/>
      <c r="U175" s="65"/>
      <c r="V175" s="65"/>
      <c r="W175" s="65"/>
      <c r="X175" s="65"/>
      <c r="Y175" s="65"/>
      <c r="Z175" s="65"/>
      <c r="AA175" s="65"/>
      <c r="AB175" s="65"/>
      <c r="AC175" s="65"/>
      <c r="AD175" s="65"/>
      <c r="AE175" s="65"/>
      <c r="AF175" s="65"/>
      <c r="AG175" s="65"/>
      <c r="AH175" s="65"/>
      <c r="AI175" s="65"/>
      <c r="AJ175" s="65"/>
      <c r="AK175" s="65"/>
      <c r="AL175" s="65"/>
      <c r="AM175" s="65"/>
      <c r="AN175" s="65"/>
      <c r="AO175" s="65"/>
    </row>
    <row r="176" spans="2:41">
      <c r="B176" s="65"/>
      <c r="C176" s="65"/>
      <c r="D176" s="65"/>
      <c r="E176" s="65"/>
      <c r="F176" s="65"/>
      <c r="G176" s="65"/>
      <c r="H176" s="65"/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65"/>
      <c r="T176" s="65"/>
      <c r="U176" s="65"/>
      <c r="V176" s="65"/>
      <c r="W176" s="65"/>
      <c r="X176" s="65"/>
      <c r="Y176" s="65"/>
      <c r="Z176" s="65"/>
      <c r="AA176" s="65"/>
      <c r="AB176" s="65"/>
      <c r="AC176" s="65"/>
      <c r="AD176" s="65"/>
      <c r="AE176" s="65"/>
      <c r="AF176" s="65"/>
      <c r="AG176" s="65"/>
      <c r="AH176" s="65"/>
      <c r="AI176" s="65"/>
      <c r="AJ176" s="65"/>
      <c r="AK176" s="65"/>
      <c r="AL176" s="65"/>
      <c r="AM176" s="65"/>
      <c r="AN176" s="65"/>
      <c r="AO176" s="65"/>
    </row>
    <row r="177" spans="2:41">
      <c r="B177" s="65"/>
      <c r="C177" s="65"/>
      <c r="D177" s="65"/>
      <c r="E177" s="65"/>
      <c r="F177" s="65"/>
      <c r="G177" s="65"/>
      <c r="H177" s="65"/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65"/>
      <c r="T177" s="65"/>
      <c r="U177" s="65"/>
      <c r="V177" s="65"/>
      <c r="W177" s="65"/>
      <c r="X177" s="65"/>
      <c r="Y177" s="65"/>
      <c r="Z177" s="65"/>
      <c r="AA177" s="65"/>
      <c r="AB177" s="65"/>
      <c r="AC177" s="65"/>
      <c r="AD177" s="65"/>
      <c r="AE177" s="65"/>
      <c r="AF177" s="65"/>
      <c r="AG177" s="65"/>
      <c r="AH177" s="65"/>
      <c r="AI177" s="65"/>
      <c r="AJ177" s="65"/>
      <c r="AK177" s="65"/>
      <c r="AL177" s="65"/>
      <c r="AM177" s="65"/>
      <c r="AN177" s="65"/>
      <c r="AO177" s="65"/>
    </row>
    <row r="178" spans="2:41">
      <c r="B178" s="65"/>
      <c r="C178" s="65"/>
      <c r="D178" s="65"/>
      <c r="E178" s="65"/>
      <c r="F178" s="65"/>
      <c r="G178" s="65"/>
      <c r="H178" s="65"/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65"/>
      <c r="T178" s="65"/>
      <c r="U178" s="65"/>
      <c r="V178" s="65"/>
      <c r="W178" s="65"/>
      <c r="X178" s="65"/>
      <c r="Y178" s="65"/>
      <c r="Z178" s="65"/>
      <c r="AA178" s="65"/>
      <c r="AB178" s="65"/>
      <c r="AC178" s="65"/>
      <c r="AD178" s="65"/>
      <c r="AE178" s="65"/>
      <c r="AF178" s="65"/>
      <c r="AG178" s="65"/>
      <c r="AH178" s="65"/>
      <c r="AI178" s="65"/>
      <c r="AJ178" s="65"/>
      <c r="AK178" s="65"/>
      <c r="AL178" s="65"/>
      <c r="AM178" s="65"/>
      <c r="AN178" s="65"/>
      <c r="AO178" s="65"/>
    </row>
    <row r="179" spans="2:41">
      <c r="B179" s="65"/>
      <c r="C179" s="65"/>
      <c r="D179" s="65"/>
      <c r="E179" s="65"/>
      <c r="F179" s="65"/>
      <c r="G179" s="65"/>
      <c r="H179" s="65"/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65"/>
      <c r="T179" s="65"/>
      <c r="U179" s="65"/>
      <c r="V179" s="65"/>
      <c r="W179" s="65"/>
      <c r="X179" s="65"/>
      <c r="Y179" s="65"/>
      <c r="Z179" s="65"/>
      <c r="AA179" s="65"/>
      <c r="AB179" s="65"/>
      <c r="AC179" s="65"/>
      <c r="AD179" s="65"/>
      <c r="AE179" s="65"/>
      <c r="AF179" s="65"/>
      <c r="AG179" s="65"/>
      <c r="AH179" s="65"/>
      <c r="AI179" s="65"/>
      <c r="AJ179" s="65"/>
      <c r="AK179" s="65"/>
      <c r="AL179" s="65"/>
      <c r="AM179" s="65"/>
      <c r="AN179" s="65"/>
      <c r="AO179" s="65"/>
    </row>
    <row r="180" spans="2:41">
      <c r="B180" s="65"/>
      <c r="C180" s="65"/>
      <c r="D180" s="65"/>
      <c r="E180" s="65"/>
      <c r="F180" s="65"/>
      <c r="G180" s="65"/>
      <c r="H180" s="65"/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65"/>
      <c r="T180" s="65"/>
      <c r="U180" s="65"/>
      <c r="V180" s="65"/>
      <c r="W180" s="65"/>
      <c r="X180" s="65"/>
      <c r="Y180" s="65"/>
      <c r="Z180" s="65"/>
      <c r="AA180" s="65"/>
      <c r="AB180" s="65"/>
      <c r="AC180" s="65"/>
      <c r="AD180" s="65"/>
      <c r="AE180" s="65"/>
      <c r="AF180" s="65"/>
      <c r="AG180" s="65"/>
      <c r="AH180" s="65"/>
      <c r="AI180" s="65"/>
      <c r="AJ180" s="65"/>
      <c r="AK180" s="65"/>
      <c r="AL180" s="65"/>
      <c r="AM180" s="65"/>
      <c r="AN180" s="65"/>
      <c r="AO180" s="65"/>
    </row>
    <row r="181" spans="2:41">
      <c r="B181" s="65"/>
      <c r="C181" s="65"/>
      <c r="D181" s="65"/>
      <c r="E181" s="65"/>
      <c r="F181" s="65"/>
      <c r="G181" s="65"/>
      <c r="H181" s="65"/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65"/>
      <c r="T181" s="65"/>
      <c r="U181" s="65"/>
      <c r="V181" s="65"/>
      <c r="W181" s="65"/>
      <c r="X181" s="65"/>
      <c r="Y181" s="65"/>
      <c r="Z181" s="65"/>
      <c r="AA181" s="65"/>
      <c r="AB181" s="65"/>
      <c r="AC181" s="65"/>
      <c r="AD181" s="65"/>
      <c r="AE181" s="65"/>
      <c r="AF181" s="65"/>
      <c r="AG181" s="65"/>
      <c r="AH181" s="65"/>
      <c r="AI181" s="65"/>
      <c r="AJ181" s="65"/>
      <c r="AK181" s="65"/>
      <c r="AL181" s="65"/>
      <c r="AM181" s="65"/>
      <c r="AN181" s="65"/>
      <c r="AO181" s="65"/>
    </row>
    <row r="182" spans="2:41">
      <c r="B182" s="65"/>
      <c r="C182" s="65"/>
      <c r="D182" s="65"/>
      <c r="E182" s="65"/>
      <c r="F182" s="65"/>
      <c r="G182" s="65"/>
      <c r="H182" s="65"/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65"/>
      <c r="T182" s="65"/>
      <c r="U182" s="65"/>
      <c r="V182" s="65"/>
      <c r="W182" s="65"/>
      <c r="X182" s="65"/>
      <c r="Y182" s="65"/>
      <c r="Z182" s="65"/>
      <c r="AA182" s="65"/>
      <c r="AB182" s="65"/>
      <c r="AC182" s="65"/>
      <c r="AD182" s="65"/>
      <c r="AE182" s="65"/>
      <c r="AF182" s="65"/>
      <c r="AG182" s="65"/>
      <c r="AH182" s="65"/>
      <c r="AI182" s="65"/>
      <c r="AJ182" s="65"/>
      <c r="AK182" s="65"/>
      <c r="AL182" s="65"/>
      <c r="AM182" s="65"/>
      <c r="AN182" s="65"/>
      <c r="AO182" s="65"/>
    </row>
    <row r="183" spans="2:41">
      <c r="B183" s="65"/>
      <c r="C183" s="65"/>
      <c r="D183" s="65"/>
      <c r="E183" s="65"/>
      <c r="F183" s="65"/>
      <c r="G183" s="65"/>
      <c r="H183" s="65"/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65"/>
      <c r="T183" s="65"/>
      <c r="U183" s="65"/>
      <c r="V183" s="65"/>
      <c r="W183" s="65"/>
      <c r="X183" s="65"/>
      <c r="Y183" s="65"/>
      <c r="Z183" s="65"/>
      <c r="AA183" s="65"/>
      <c r="AB183" s="65"/>
      <c r="AC183" s="65"/>
      <c r="AD183" s="65"/>
      <c r="AE183" s="65"/>
      <c r="AF183" s="65"/>
      <c r="AG183" s="65"/>
      <c r="AH183" s="65"/>
      <c r="AI183" s="65"/>
      <c r="AJ183" s="65"/>
      <c r="AK183" s="65"/>
      <c r="AL183" s="65"/>
      <c r="AM183" s="65"/>
      <c r="AN183" s="65"/>
      <c r="AO183" s="65"/>
    </row>
    <row r="184" spans="2:41">
      <c r="B184" s="65"/>
      <c r="C184" s="65"/>
      <c r="D184" s="65"/>
      <c r="E184" s="65"/>
      <c r="F184" s="65"/>
      <c r="G184" s="65"/>
      <c r="H184" s="65"/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65"/>
      <c r="T184" s="65"/>
      <c r="U184" s="65"/>
      <c r="V184" s="65"/>
      <c r="W184" s="65"/>
      <c r="X184" s="65"/>
      <c r="Y184" s="65"/>
      <c r="Z184" s="65"/>
      <c r="AA184" s="65"/>
      <c r="AB184" s="65"/>
      <c r="AC184" s="65"/>
      <c r="AD184" s="65"/>
      <c r="AE184" s="65"/>
      <c r="AF184" s="65"/>
      <c r="AG184" s="65"/>
      <c r="AH184" s="65"/>
      <c r="AI184" s="65"/>
      <c r="AJ184" s="65"/>
      <c r="AK184" s="65"/>
      <c r="AL184" s="65"/>
      <c r="AM184" s="65"/>
      <c r="AN184" s="65"/>
      <c r="AO184" s="65"/>
    </row>
    <row r="185" spans="2:41">
      <c r="B185" s="65"/>
      <c r="C185" s="65"/>
      <c r="D185" s="65"/>
      <c r="E185" s="65"/>
      <c r="F185" s="65"/>
      <c r="G185" s="65"/>
      <c r="H185" s="65"/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65"/>
      <c r="T185" s="65"/>
      <c r="U185" s="65"/>
      <c r="V185" s="65"/>
      <c r="W185" s="65"/>
      <c r="X185" s="65"/>
      <c r="Y185" s="65"/>
      <c r="Z185" s="65"/>
      <c r="AA185" s="65"/>
      <c r="AB185" s="65"/>
      <c r="AC185" s="65"/>
      <c r="AD185" s="65"/>
      <c r="AE185" s="65"/>
      <c r="AF185" s="65"/>
      <c r="AG185" s="65"/>
      <c r="AH185" s="65"/>
      <c r="AI185" s="65"/>
      <c r="AJ185" s="65"/>
      <c r="AK185" s="65"/>
      <c r="AL185" s="65"/>
      <c r="AM185" s="65"/>
      <c r="AN185" s="65"/>
      <c r="AO185" s="65"/>
    </row>
    <row r="186" spans="2:41">
      <c r="B186" s="65"/>
      <c r="C186" s="65"/>
      <c r="D186" s="65"/>
      <c r="E186" s="65"/>
      <c r="F186" s="65"/>
      <c r="G186" s="65"/>
      <c r="H186" s="65"/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65"/>
      <c r="T186" s="65"/>
      <c r="U186" s="65"/>
      <c r="V186" s="65"/>
      <c r="W186" s="65"/>
      <c r="X186" s="65"/>
      <c r="Y186" s="65"/>
      <c r="Z186" s="65"/>
      <c r="AA186" s="65"/>
      <c r="AB186" s="65"/>
      <c r="AC186" s="65"/>
      <c r="AD186" s="65"/>
      <c r="AE186" s="65"/>
      <c r="AF186" s="65"/>
      <c r="AG186" s="65"/>
      <c r="AH186" s="65"/>
      <c r="AI186" s="65"/>
      <c r="AJ186" s="65"/>
      <c r="AK186" s="65"/>
      <c r="AL186" s="65"/>
      <c r="AM186" s="65"/>
      <c r="AN186" s="65"/>
      <c r="AO186" s="65"/>
    </row>
    <row r="187" spans="2:41">
      <c r="B187" s="65"/>
      <c r="C187" s="65"/>
      <c r="D187" s="65"/>
      <c r="E187" s="65"/>
      <c r="F187" s="65"/>
      <c r="G187" s="65"/>
      <c r="H187" s="65"/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65"/>
      <c r="T187" s="65"/>
      <c r="U187" s="65"/>
      <c r="V187" s="65"/>
      <c r="W187" s="65"/>
      <c r="X187" s="65"/>
      <c r="Y187" s="65"/>
      <c r="Z187" s="65"/>
      <c r="AA187" s="65"/>
      <c r="AB187" s="65"/>
      <c r="AC187" s="65"/>
      <c r="AD187" s="65"/>
      <c r="AE187" s="65"/>
      <c r="AF187" s="65"/>
      <c r="AG187" s="65"/>
      <c r="AH187" s="65"/>
      <c r="AI187" s="65"/>
      <c r="AJ187" s="65"/>
      <c r="AK187" s="65"/>
      <c r="AL187" s="65"/>
      <c r="AM187" s="65"/>
      <c r="AN187" s="65"/>
      <c r="AO187" s="65"/>
    </row>
  </sheetData>
  <printOptions gridLines="1" gridLinesSet="0"/>
  <pageMargins left="0.75" right="0.75" top="1" bottom="1" header="0.5" footer="0.5"/>
  <pageSetup orientation="landscape" horizontalDpi="300" verticalDpi="300"/>
  <headerFooter alignWithMargins="0">
    <oddHeader>&amp;A</oddHeader>
    <oddFooter>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Intro</vt:lpstr>
      <vt:lpstr>MMs</vt:lpstr>
      <vt:lpstr>Cálculo CW de Lucky</vt:lpstr>
      <vt:lpstr>Calculo CS de Alexa</vt:lpstr>
      <vt:lpstr>Ejemplos con costos</vt:lpstr>
      <vt:lpstr>1C 1S Cw desconocido</vt:lpstr>
      <vt:lpstr>Servidores múltiples Cw descono</vt:lpstr>
      <vt:lpstr>'Ejemplos con costos'!units</vt:lpstr>
      <vt:lpstr>MMs!units</vt:lpstr>
      <vt:lpstr>'Servidores múltiples Cw descono'!units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Queuing Computations</dc:title>
  <dc:creator>David W. Ashley</dc:creator>
  <dc:description>Models for M/M/s, M/G/1, finite queue, and finite population</dc:description>
  <cp:lastModifiedBy>Edgar Hernandez</cp:lastModifiedBy>
  <dcterms:created xsi:type="dcterms:W3CDTF">1997-05-21T06:56:39Z</dcterms:created>
  <dcterms:modified xsi:type="dcterms:W3CDTF">2021-06-09T16:58:24Z</dcterms:modified>
</cp:coreProperties>
</file>