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-460" windowWidth="28800" windowHeight="18000" tabRatio="500" activeTab="1"/>
  </bookViews>
  <sheets>
    <sheet name="Primera pregunta" sheetId="1" r:id="rId1"/>
    <sheet name="Segunda pregunta" sheetId="2" r:id="rId2"/>
    <sheet name="Tercera pregunta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2" l="1"/>
  <c r="G30" i="2"/>
  <c r="G31" i="2"/>
  <c r="J3" i="2"/>
  <c r="H29" i="2"/>
  <c r="K7" i="2"/>
  <c r="J5" i="2"/>
  <c r="J4" i="2"/>
  <c r="H30" i="2"/>
  <c r="H31" i="2"/>
  <c r="I31" i="2"/>
  <c r="C28" i="2"/>
  <c r="C27" i="2"/>
  <c r="F26" i="2"/>
  <c r="K5" i="2"/>
  <c r="H5" i="2"/>
  <c r="K4" i="2"/>
  <c r="H4" i="2"/>
  <c r="K3" i="2"/>
  <c r="H3" i="2"/>
  <c r="H13" i="1"/>
  <c r="H15" i="1"/>
  <c r="H16" i="1"/>
  <c r="H14" i="1"/>
  <c r="H17" i="1"/>
  <c r="H12" i="1"/>
</calcChain>
</file>

<file path=xl/sharedStrings.xml><?xml version="1.0" encoding="utf-8"?>
<sst xmlns="http://schemas.openxmlformats.org/spreadsheetml/2006/main" count="111" uniqueCount="67">
  <si>
    <t>A</t>
  </si>
  <si>
    <t>B</t>
  </si>
  <si>
    <t>C</t>
  </si>
  <si>
    <t>D</t>
  </si>
  <si>
    <t>Desde\Hacia</t>
  </si>
  <si>
    <t xml:space="preserve"> --</t>
  </si>
  <si>
    <t>Zonas</t>
  </si>
  <si>
    <t>Posición 1</t>
  </si>
  <si>
    <t>Posición 2</t>
  </si>
  <si>
    <t>Posición 3</t>
  </si>
  <si>
    <t>DISTANCIA</t>
  </si>
  <si>
    <t>TOTAL</t>
  </si>
  <si>
    <t>Óptimo</t>
  </si>
  <si>
    <t>Posición 4</t>
  </si>
  <si>
    <t>Posición 5</t>
  </si>
  <si>
    <t>Posición 6</t>
  </si>
  <si>
    <t>Proceso</t>
  </si>
  <si>
    <t>Entradas</t>
  </si>
  <si>
    <t>Duración</t>
  </si>
  <si>
    <t>Salidas</t>
  </si>
  <si>
    <t>PV</t>
  </si>
  <si>
    <t>CMP</t>
  </si>
  <si>
    <t>TPT</t>
  </si>
  <si>
    <t>Proceso 1</t>
  </si>
  <si>
    <t>4A</t>
  </si>
  <si>
    <t>1 hora</t>
  </si>
  <si>
    <t>4 Gas 1</t>
  </si>
  <si>
    <t>6B</t>
  </si>
  <si>
    <t>3 Gas 2</t>
  </si>
  <si>
    <t>Proceso 2</t>
  </si>
  <si>
    <t>Proceso 3</t>
  </si>
  <si>
    <t>2A</t>
  </si>
  <si>
    <t>6 Gas 2</t>
  </si>
  <si>
    <t>Gas 1</t>
  </si>
  <si>
    <t>Costo Gas 2</t>
  </si>
  <si>
    <t>Gas 2</t>
  </si>
  <si>
    <t>Gas 3</t>
  </si>
  <si>
    <t>4B</t>
  </si>
  <si>
    <t>4 Gas 3</t>
  </si>
  <si>
    <t>1. El análisis debe realizarse por proceso ya que la salida produce diferentes productos.</t>
  </si>
  <si>
    <t>2. Al requerir el mercado 40 barriles de Gas 1, se debe producir durante 10 horas en el proceso 1.</t>
  </si>
  <si>
    <t>3. Quedan 78 horas de fraccionamiento catalítico que se deben asignar al proceso de mayor TPT, en este caso el 3.</t>
  </si>
  <si>
    <t>4. Ya se han producido 30 barriles de Gas 2 para usar en el P3, por lo tanto puede trabajar 10 horas sin tener que usar el proceso 2.</t>
  </si>
  <si>
    <t>Consumo</t>
  </si>
  <si>
    <t>Restante</t>
  </si>
  <si>
    <t>Producción 1</t>
  </si>
  <si>
    <t>Barriles de Gas 1</t>
  </si>
  <si>
    <t>10 horas</t>
  </si>
  <si>
    <t>78 horas</t>
  </si>
  <si>
    <t>Barriles de Gas 2</t>
  </si>
  <si>
    <t>Producción 2</t>
  </si>
  <si>
    <t>Barriles de Gas 3</t>
  </si>
  <si>
    <t>68 horas</t>
  </si>
  <si>
    <t>5. Ahora se debe hacer una ecuación para saber cuánto es lo más que se puede producir.</t>
  </si>
  <si>
    <t>1.5 x ≤ 68</t>
  </si>
  <si>
    <t>x=45</t>
  </si>
  <si>
    <t>Se pueden trabajar 45 horas en el proceso 3 y 23 en el 2.</t>
  </si>
  <si>
    <t>6. La producción en esa periodo es de:</t>
  </si>
  <si>
    <t>barriles de Gas 3</t>
  </si>
  <si>
    <t>barriles de Gas 2</t>
  </si>
  <si>
    <t>Ingresos</t>
  </si>
  <si>
    <t>Gastos</t>
  </si>
  <si>
    <t>Utilidad</t>
  </si>
  <si>
    <t>7. La producción total para la venta es:</t>
  </si>
  <si>
    <t>40 barriles de Gas 1</t>
  </si>
  <si>
    <t>220 barriles de Gas 3</t>
  </si>
  <si>
    <t>Se usa 1.5 en la ecuación porque con una hora de trabajo en el proceso 2 podemos obtener materiales para 1.5 horas de trabajo en el proceso 3 (6/4)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</si>
</sst>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8" xfId="51" applyNumberFormat="1" applyFont="1" applyBorder="1" applyAlignment="1">
      <alignment horizontal="center"/>
    </xf>
    <xf numFmtId="164" fontId="0" fillId="0" borderId="9" xfId="5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51" applyNumberFormat="1" applyFont="1" applyBorder="1" applyAlignment="1">
      <alignment horizontal="center"/>
    </xf>
    <xf numFmtId="164" fontId="0" fillId="0" borderId="12" xfId="5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51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51" applyNumberFormat="1" applyFont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52">
    <cellStyle name="Comma" xfId="5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82550</xdr:rowOff>
    </xdr:from>
    <xdr:to>
      <xdr:col>7</xdr:col>
      <xdr:colOff>1044575</xdr:colOff>
      <xdr:row>6</xdr:row>
      <xdr:rowOff>165100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463550"/>
          <a:ext cx="1044575" cy="844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812800</xdr:colOff>
      <xdr:row>0</xdr:row>
      <xdr:rowOff>59226</xdr:rowOff>
    </xdr:from>
    <xdr:to>
      <xdr:col>7</xdr:col>
      <xdr:colOff>584200</xdr:colOff>
      <xdr:row>25</xdr:row>
      <xdr:rowOff>118328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800" y="59226"/>
          <a:ext cx="5549900" cy="4821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zoomScale="150" zoomScaleNormal="150" zoomScalePageLayoutView="150" workbookViewId="0">
      <selection activeCell="N15" sqref="N15"/>
    </sheetView>
  </sheetViews>
  <sheetFormatPr baseColWidth="10" defaultRowHeight="15" x14ac:dyDescent="0"/>
  <cols>
    <col min="1" max="1" width="14" customWidth="1"/>
    <col min="2" max="2" width="11.83203125" customWidth="1"/>
    <col min="3" max="3" width="5.83203125" customWidth="1"/>
    <col min="4" max="5" width="5.33203125" customWidth="1"/>
    <col min="6" max="6" width="5.6640625" customWidth="1"/>
    <col min="7" max="7" width="1.6640625" customWidth="1"/>
    <col min="8" max="8" width="14.33203125" customWidth="1"/>
  </cols>
  <sheetData>
    <row r="2" spans="2:9">
      <c r="B2" s="1"/>
      <c r="C2" s="1"/>
      <c r="D2" s="1"/>
      <c r="E2" s="1"/>
      <c r="F2" s="1"/>
      <c r="G2" s="1"/>
      <c r="H2" s="1"/>
      <c r="I2" s="1"/>
    </row>
    <row r="3" spans="2:9">
      <c r="B3" s="2" t="s">
        <v>4</v>
      </c>
      <c r="C3" s="3" t="s">
        <v>0</v>
      </c>
      <c r="D3" s="3" t="s">
        <v>1</v>
      </c>
      <c r="E3" s="3" t="s">
        <v>2</v>
      </c>
      <c r="F3" s="3" t="s">
        <v>3</v>
      </c>
      <c r="G3" s="1"/>
      <c r="H3" s="1"/>
      <c r="I3" s="1"/>
    </row>
    <row r="4" spans="2:9">
      <c r="B4" s="4" t="s">
        <v>0</v>
      </c>
      <c r="C4" s="5" t="s">
        <v>5</v>
      </c>
      <c r="D4" s="5">
        <v>10</v>
      </c>
      <c r="E4" s="5">
        <v>15</v>
      </c>
      <c r="F4" s="5" t="s">
        <v>5</v>
      </c>
      <c r="G4" s="1"/>
      <c r="H4" s="1"/>
      <c r="I4" s="1"/>
    </row>
    <row r="5" spans="2:9">
      <c r="B5" s="4" t="s">
        <v>1</v>
      </c>
      <c r="C5" s="5">
        <v>25</v>
      </c>
      <c r="D5" s="5" t="s">
        <v>5</v>
      </c>
      <c r="E5" s="5">
        <v>5</v>
      </c>
      <c r="F5" s="5">
        <v>10</v>
      </c>
      <c r="G5" s="1"/>
      <c r="H5" s="1"/>
      <c r="I5" s="1"/>
    </row>
    <row r="6" spans="2:9">
      <c r="B6" s="4" t="s">
        <v>2</v>
      </c>
      <c r="C6" s="5">
        <v>15</v>
      </c>
      <c r="D6" s="5" t="s">
        <v>5</v>
      </c>
      <c r="E6" s="5" t="s">
        <v>5</v>
      </c>
      <c r="F6" s="5">
        <v>20</v>
      </c>
      <c r="G6" s="1"/>
      <c r="H6" s="1"/>
      <c r="I6" s="1"/>
    </row>
    <row r="7" spans="2:9">
      <c r="B7" s="4" t="s">
        <v>3</v>
      </c>
      <c r="C7" s="5">
        <v>5</v>
      </c>
      <c r="D7" s="5">
        <v>10</v>
      </c>
      <c r="E7" s="5" t="s">
        <v>5</v>
      </c>
      <c r="F7" s="5" t="s">
        <v>5</v>
      </c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6"/>
      <c r="C9" s="6"/>
      <c r="D9" s="6"/>
      <c r="E9" s="6"/>
      <c r="F9" s="6"/>
      <c r="G9" s="6"/>
      <c r="H9" s="7"/>
      <c r="I9" s="6"/>
    </row>
    <row r="10" spans="2:9">
      <c r="B10" s="10" t="s">
        <v>10</v>
      </c>
      <c r="C10" s="10">
        <v>10</v>
      </c>
      <c r="D10" s="6"/>
      <c r="E10" s="6"/>
      <c r="F10" s="6"/>
      <c r="G10" s="6"/>
      <c r="H10" s="11" t="s">
        <v>11</v>
      </c>
      <c r="I10" s="6"/>
    </row>
    <row r="11" spans="2:9">
      <c r="B11" s="8" t="s">
        <v>6</v>
      </c>
      <c r="C11" s="8">
        <v>1</v>
      </c>
      <c r="D11" s="8">
        <v>2</v>
      </c>
      <c r="E11" s="8">
        <v>3</v>
      </c>
      <c r="F11" s="8">
        <v>4</v>
      </c>
      <c r="G11" s="6"/>
      <c r="I11" s="6"/>
    </row>
    <row r="12" spans="2:9">
      <c r="B12" s="12" t="s">
        <v>7</v>
      </c>
      <c r="C12" s="12" t="s">
        <v>0</v>
      </c>
      <c r="D12" s="12" t="s">
        <v>1</v>
      </c>
      <c r="E12" s="12" t="s">
        <v>2</v>
      </c>
      <c r="F12" s="12" t="s">
        <v>3</v>
      </c>
      <c r="G12" s="13"/>
      <c r="H12" s="12">
        <f>+(C10*D4)+(C10*E4)+(C10*C5)+(C10*2*E5)+(C10*F5)+(C10*C6)+(C10*F6)+(C10*2*C7)+(C10*D7)</f>
        <v>1250</v>
      </c>
      <c r="I12" s="14" t="s">
        <v>12</v>
      </c>
    </row>
    <row r="13" spans="2:9">
      <c r="B13" s="8" t="s">
        <v>8</v>
      </c>
      <c r="C13" s="9" t="s">
        <v>0</v>
      </c>
      <c r="D13" s="9" t="s">
        <v>1</v>
      </c>
      <c r="E13" s="9" t="s">
        <v>3</v>
      </c>
      <c r="F13" s="9" t="s">
        <v>2</v>
      </c>
      <c r="H13" s="9">
        <f>+(C10*D4)+(C10*E4*2)+(C10*C5)+(C10*E5)+(C10*F5*2)+(C10*C6*2)+(C10*F6)+(C10*C7)+(C10*D7*2)</f>
        <v>1650</v>
      </c>
      <c r="I13" s="6"/>
    </row>
    <row r="14" spans="2:9">
      <c r="B14" s="8" t="s">
        <v>9</v>
      </c>
      <c r="C14" s="8" t="s">
        <v>0</v>
      </c>
      <c r="D14" s="8" t="s">
        <v>3</v>
      </c>
      <c r="E14" s="8" t="s">
        <v>1</v>
      </c>
      <c r="F14" s="8" t="s">
        <v>2</v>
      </c>
      <c r="G14" s="6"/>
      <c r="H14" s="8">
        <f>+(C10*D4)+(C10*2*E4)+(C10*C5)+(C10*E5)+(C10*2*F5)+(C10*2*C6)+(C10*F6)+(C10*C7)+(C10*2*D7)</f>
        <v>1650</v>
      </c>
      <c r="I14" s="6"/>
    </row>
    <row r="15" spans="2:9">
      <c r="B15" s="8" t="s">
        <v>13</v>
      </c>
      <c r="C15" s="9" t="s">
        <v>0</v>
      </c>
      <c r="D15" s="9" t="s">
        <v>3</v>
      </c>
      <c r="E15" s="9" t="s">
        <v>2</v>
      </c>
      <c r="F15" s="9" t="s">
        <v>1</v>
      </c>
      <c r="H15" s="9">
        <f>+(C10*D4*2)+(C10*E4)+(C10*C5*2)+(C10*E5)+(C10*F5)+(C10*C6)+(C10*F6*2)+(C10*C7)+(C10*D7)</f>
        <v>1700</v>
      </c>
    </row>
    <row r="16" spans="2:9">
      <c r="B16" s="16" t="s">
        <v>14</v>
      </c>
      <c r="C16" s="12" t="s">
        <v>0</v>
      </c>
      <c r="D16" s="12" t="s">
        <v>2</v>
      </c>
      <c r="E16" s="12" t="s">
        <v>1</v>
      </c>
      <c r="F16" s="12" t="s">
        <v>3</v>
      </c>
      <c r="G16" s="13"/>
      <c r="H16" s="12">
        <f>+(C10*D4)+(C10*E4)+(C10*C5)+(C10*E5*2)+(C10*F5)+(C10*C6)+(C10*F6)+(C10*C7*2)+(C10*D7)</f>
        <v>1250</v>
      </c>
      <c r="I16" s="14" t="s">
        <v>12</v>
      </c>
    </row>
    <row r="17" spans="2:8">
      <c r="B17" s="15" t="s">
        <v>15</v>
      </c>
      <c r="C17" s="8" t="s">
        <v>0</v>
      </c>
      <c r="D17" s="8" t="s">
        <v>2</v>
      </c>
      <c r="E17" s="8" t="s">
        <v>3</v>
      </c>
      <c r="F17" s="8" t="s">
        <v>1</v>
      </c>
      <c r="G17" s="6"/>
      <c r="H17" s="8">
        <f>+(C10*2*D4)+(C10*E4)+(C10*2*C5)+(C10*E5)+(C10*F5)+(C10*C6)+(C10*2*F6)+(C10*C7)+(C10*D7)</f>
        <v>1700</v>
      </c>
    </row>
    <row r="18" spans="2:8">
      <c r="C18" s="9"/>
      <c r="D18" s="9"/>
      <c r="E18" s="9"/>
      <c r="F18" s="9"/>
    </row>
    <row r="20" spans="2:8">
      <c r="H20" s="9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tabSelected="1" zoomScale="150" zoomScaleNormal="150" zoomScalePageLayoutView="150" workbookViewId="0">
      <selection activeCell="I31" sqref="I31"/>
    </sheetView>
  </sheetViews>
  <sheetFormatPr baseColWidth="10" defaultRowHeight="15" x14ac:dyDescent="0"/>
  <cols>
    <col min="1" max="1" width="3.83203125" customWidth="1"/>
    <col min="7" max="7" width="13.1640625" bestFit="1" customWidth="1"/>
  </cols>
  <sheetData>
    <row r="1" spans="2:11" ht="16" thickBot="1"/>
    <row r="2" spans="2:11">
      <c r="B2" s="17" t="s">
        <v>16</v>
      </c>
      <c r="C2" s="18" t="s">
        <v>17</v>
      </c>
      <c r="D2" s="18" t="s">
        <v>18</v>
      </c>
      <c r="E2" s="19" t="s">
        <v>19</v>
      </c>
      <c r="G2" s="20"/>
      <c r="H2" s="18" t="s">
        <v>20</v>
      </c>
      <c r="I2" s="18" t="s">
        <v>16</v>
      </c>
      <c r="J2" s="18" t="s">
        <v>21</v>
      </c>
      <c r="K2" s="19" t="s">
        <v>22</v>
      </c>
    </row>
    <row r="3" spans="2:11">
      <c r="B3" s="21" t="s">
        <v>23</v>
      </c>
      <c r="C3" s="22" t="s">
        <v>24</v>
      </c>
      <c r="D3" s="22" t="s">
        <v>25</v>
      </c>
      <c r="E3" s="23" t="s">
        <v>26</v>
      </c>
      <c r="G3" s="21" t="s">
        <v>23</v>
      </c>
      <c r="H3" s="24">
        <f>4*H7+3*H8</f>
        <v>21450</v>
      </c>
      <c r="I3" s="24">
        <v>1625</v>
      </c>
      <c r="J3" s="24">
        <f>4*650+6*975</f>
        <v>8450</v>
      </c>
      <c r="K3" s="25">
        <f>4*H7+3*H8-I3-J3</f>
        <v>11375</v>
      </c>
    </row>
    <row r="4" spans="2:11">
      <c r="B4" s="21"/>
      <c r="C4" s="22" t="s">
        <v>27</v>
      </c>
      <c r="D4" s="22"/>
      <c r="E4" s="23" t="s">
        <v>28</v>
      </c>
      <c r="G4" s="21" t="s">
        <v>29</v>
      </c>
      <c r="H4" s="24">
        <f>6*H8</f>
        <v>19500</v>
      </c>
      <c r="I4" s="24">
        <v>1300</v>
      </c>
      <c r="J4" s="24">
        <f>2*650+6*975</f>
        <v>7150</v>
      </c>
      <c r="K4" s="25">
        <f>6*H8-I4-J4</f>
        <v>11050</v>
      </c>
    </row>
    <row r="5" spans="2:11" ht="16" thickBot="1">
      <c r="B5" s="21"/>
      <c r="C5" s="22"/>
      <c r="D5" s="22"/>
      <c r="E5" s="23"/>
      <c r="G5" s="26" t="s">
        <v>30</v>
      </c>
      <c r="H5" s="27">
        <f>4*H9</f>
        <v>23200</v>
      </c>
      <c r="I5" s="27">
        <v>525</v>
      </c>
      <c r="J5" s="27">
        <f>4*975+3*K7</f>
        <v>8125</v>
      </c>
      <c r="K5" s="28">
        <f>4*H9-J5-I5</f>
        <v>14550</v>
      </c>
    </row>
    <row r="6" spans="2:11">
      <c r="B6" s="21" t="s">
        <v>29</v>
      </c>
      <c r="C6" s="22" t="s">
        <v>31</v>
      </c>
      <c r="D6" s="22" t="s">
        <v>25</v>
      </c>
      <c r="E6" s="23"/>
    </row>
    <row r="7" spans="2:11">
      <c r="B7" s="21"/>
      <c r="C7" s="22" t="s">
        <v>27</v>
      </c>
      <c r="D7" s="22"/>
      <c r="E7" s="23" t="s">
        <v>32</v>
      </c>
      <c r="G7" s="29" t="s">
        <v>33</v>
      </c>
      <c r="H7" s="30">
        <v>2925</v>
      </c>
      <c r="J7" t="s">
        <v>34</v>
      </c>
      <c r="K7" s="31">
        <f>8450/6</f>
        <v>1408.3333333333333</v>
      </c>
    </row>
    <row r="8" spans="2:11">
      <c r="B8" s="21"/>
      <c r="C8" s="22"/>
      <c r="D8" s="22"/>
      <c r="E8" s="23"/>
      <c r="G8" s="29" t="s">
        <v>35</v>
      </c>
      <c r="H8" s="30">
        <v>3250</v>
      </c>
    </row>
    <row r="9" spans="2:11">
      <c r="B9" s="21" t="s">
        <v>30</v>
      </c>
      <c r="C9" s="22" t="s">
        <v>28</v>
      </c>
      <c r="D9" s="22" t="s">
        <v>25</v>
      </c>
      <c r="E9" s="23"/>
      <c r="G9" s="29" t="s">
        <v>36</v>
      </c>
      <c r="H9" s="30">
        <v>5800</v>
      </c>
    </row>
    <row r="10" spans="2:11" ht="16" thickBot="1">
      <c r="B10" s="26"/>
      <c r="C10" s="32" t="s">
        <v>37</v>
      </c>
      <c r="D10" s="32"/>
      <c r="E10" s="33" t="s">
        <v>38</v>
      </c>
    </row>
    <row r="12" spans="2:11">
      <c r="B12" t="s">
        <v>39</v>
      </c>
    </row>
    <row r="13" spans="2:11">
      <c r="B13" t="s">
        <v>40</v>
      </c>
    </row>
    <row r="14" spans="2:11">
      <c r="B14" t="s">
        <v>41</v>
      </c>
    </row>
    <row r="15" spans="2:11">
      <c r="B15" t="s">
        <v>42</v>
      </c>
    </row>
    <row r="16" spans="2:11">
      <c r="G16" t="s">
        <v>43</v>
      </c>
      <c r="H16" t="s">
        <v>44</v>
      </c>
    </row>
    <row r="17" spans="2:14">
      <c r="C17" t="s">
        <v>45</v>
      </c>
      <c r="D17">
        <v>40</v>
      </c>
      <c r="E17" t="s">
        <v>46</v>
      </c>
      <c r="G17" t="s">
        <v>47</v>
      </c>
      <c r="H17" t="s">
        <v>48</v>
      </c>
    </row>
    <row r="18" spans="2:14">
      <c r="D18">
        <v>30</v>
      </c>
      <c r="E18" t="s">
        <v>49</v>
      </c>
    </row>
    <row r="19" spans="2:14">
      <c r="C19" t="s">
        <v>50</v>
      </c>
      <c r="D19">
        <v>40</v>
      </c>
      <c r="E19" t="s">
        <v>51</v>
      </c>
      <c r="G19" t="s">
        <v>47</v>
      </c>
      <c r="H19" t="s">
        <v>52</v>
      </c>
    </row>
    <row r="21" spans="2:14">
      <c r="B21" t="s">
        <v>53</v>
      </c>
    </row>
    <row r="22" spans="2:14" ht="16" thickBot="1"/>
    <row r="23" spans="2:14">
      <c r="C23" t="s">
        <v>54</v>
      </c>
      <c r="I23" s="38" t="s">
        <v>66</v>
      </c>
      <c r="J23" s="39"/>
      <c r="K23" s="39"/>
      <c r="L23" s="39"/>
      <c r="M23" s="39"/>
      <c r="N23" s="40"/>
    </row>
    <row r="24" spans="2:14" ht="16" thickBot="1">
      <c r="C24" t="s">
        <v>55</v>
      </c>
      <c r="D24" t="s">
        <v>56</v>
      </c>
      <c r="I24" s="41"/>
      <c r="J24" s="42"/>
      <c r="K24" s="42"/>
      <c r="L24" s="42"/>
      <c r="M24" s="42"/>
      <c r="N24" s="43"/>
    </row>
    <row r="25" spans="2:14">
      <c r="K25" s="37"/>
    </row>
    <row r="26" spans="2:14">
      <c r="B26" t="s">
        <v>57</v>
      </c>
      <c r="F26">
        <f>23*6</f>
        <v>138</v>
      </c>
    </row>
    <row r="27" spans="2:14">
      <c r="C27">
        <f>45*4</f>
        <v>180</v>
      </c>
      <c r="D27" t="s">
        <v>58</v>
      </c>
    </row>
    <row r="28" spans="2:14">
      <c r="C28">
        <f>23*6</f>
        <v>138</v>
      </c>
      <c r="D28" t="s">
        <v>59</v>
      </c>
      <c r="G28" t="s">
        <v>60</v>
      </c>
      <c r="H28" t="s">
        <v>61</v>
      </c>
      <c r="I28" t="s">
        <v>62</v>
      </c>
    </row>
    <row r="29" spans="2:14">
      <c r="B29" t="s">
        <v>63</v>
      </c>
      <c r="E29" t="s">
        <v>64</v>
      </c>
      <c r="G29" s="34">
        <f>40*H7</f>
        <v>117000</v>
      </c>
      <c r="H29" s="35">
        <f>10*(I3+J3)</f>
        <v>100750</v>
      </c>
    </row>
    <row r="30" spans="2:14">
      <c r="E30" t="s">
        <v>65</v>
      </c>
      <c r="G30" s="34">
        <f>220*H9</f>
        <v>1276000</v>
      </c>
      <c r="H30" s="35">
        <f>45*(I5+J5)+23*(I4+J4)</f>
        <v>583600</v>
      </c>
    </row>
    <row r="31" spans="2:14">
      <c r="G31" s="36">
        <f>SUM(G29:G30)</f>
        <v>1393000</v>
      </c>
      <c r="H31" s="36">
        <f>SUM(H29:H30)</f>
        <v>684350</v>
      </c>
      <c r="I31" s="36">
        <f>G31-H31</f>
        <v>708650</v>
      </c>
    </row>
  </sheetData>
  <mergeCells count="1">
    <mergeCell ref="I23:N2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8" sqref="M18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Primera pregunta</vt:lpstr>
      <vt:lpstr>Segunda pregunta</vt:lpstr>
      <vt:lpstr>Tercera pregunta</vt:lpstr>
    </vt:vector>
  </TitlesOfParts>
  <Company>Leon y Parra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Enrique Leon</cp:lastModifiedBy>
  <dcterms:created xsi:type="dcterms:W3CDTF">2016-04-21T18:59:52Z</dcterms:created>
  <dcterms:modified xsi:type="dcterms:W3CDTF">2017-04-26T00:16:01Z</dcterms:modified>
</cp:coreProperties>
</file>