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Volumes/Enrique Leó/UCR/Docencia/Exámenes/Solución de Exámenes/Gerencia de Operaciones/Hasta 2019/"/>
    </mc:Choice>
  </mc:AlternateContent>
  <xr:revisionPtr revIDLastSave="0" documentId="13_ncr:1_{F944BF65-8E38-214C-BB86-39BA9BC75583}" xr6:coauthVersionLast="47" xr6:coauthVersionMax="47" xr10:uidLastSave="{00000000-0000-0000-0000-000000000000}"/>
  <bookViews>
    <workbookView xWindow="0" yWindow="500" windowWidth="33600" windowHeight="19860" tabRatio="500" xr2:uid="{00000000-000D-0000-FFFF-FFFF00000000}"/>
  </bookViews>
  <sheets>
    <sheet name="P1" sheetId="1" r:id="rId1"/>
    <sheet name="P2" sheetId="2" r:id="rId2"/>
    <sheet name="P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9" i="3" l="1"/>
  <c r="H47" i="2"/>
  <c r="H46" i="2"/>
  <c r="G46" i="2"/>
  <c r="H45" i="2"/>
  <c r="G45" i="2"/>
  <c r="F45" i="2"/>
  <c r="H44" i="2"/>
  <c r="G44" i="2"/>
  <c r="F44" i="2"/>
  <c r="H43" i="2"/>
  <c r="G43" i="2"/>
  <c r="F43" i="2"/>
  <c r="E44" i="2"/>
  <c r="E43" i="2"/>
  <c r="D43" i="2"/>
  <c r="I48" i="2"/>
  <c r="D19" i="2"/>
  <c r="E19" i="2"/>
  <c r="F19" i="2"/>
  <c r="G19" i="2"/>
  <c r="H19" i="2"/>
  <c r="E20" i="2"/>
  <c r="F20" i="2"/>
  <c r="G20" i="2"/>
  <c r="H20" i="2"/>
  <c r="F21" i="2"/>
  <c r="G21" i="2"/>
  <c r="H21" i="2"/>
  <c r="G22" i="2"/>
  <c r="H22" i="2"/>
  <c r="H23" i="2"/>
  <c r="I24" i="2"/>
  <c r="C16" i="1"/>
  <c r="D16" i="1"/>
  <c r="E16" i="1"/>
  <c r="C20" i="1" s="1"/>
  <c r="C23" i="1" s="1"/>
  <c r="C8" i="1"/>
  <c r="C21" i="1"/>
</calcChain>
</file>

<file path=xl/sharedStrings.xml><?xml version="1.0" encoding="utf-8"?>
<sst xmlns="http://schemas.openxmlformats.org/spreadsheetml/2006/main" count="108" uniqueCount="48">
  <si>
    <t>Tiempo disponible</t>
  </si>
  <si>
    <t>Turnos</t>
  </si>
  <si>
    <t>Horas x turno</t>
  </si>
  <si>
    <t>Días x año</t>
  </si>
  <si>
    <t>Buffer</t>
  </si>
  <si>
    <t>TD</t>
  </si>
  <si>
    <t>horas máquina</t>
  </si>
  <si>
    <t>Carga de trabajo</t>
  </si>
  <si>
    <t>Papelotes</t>
  </si>
  <si>
    <t>Mangas de viento</t>
  </si>
  <si>
    <t>Demanda</t>
  </si>
  <si>
    <t>Tamaño de lote</t>
  </si>
  <si>
    <t>T. Proceso</t>
  </si>
  <si>
    <t>T. Alisto</t>
  </si>
  <si>
    <t>Carga</t>
  </si>
  <si>
    <t>Cantidad de máquinas</t>
  </si>
  <si>
    <t>Disponible x maq</t>
  </si>
  <si>
    <t># máquinas</t>
  </si>
  <si>
    <t>R/ Se requieren 11 máquinas si no se desean soluciones de corto plazo. La brecha con soluciones de corto plazo</t>
  </si>
  <si>
    <t>es de 7 máquinas.</t>
  </si>
  <si>
    <t>A</t>
  </si>
  <si>
    <t>B</t>
  </si>
  <si>
    <t>C</t>
  </si>
  <si>
    <t>D</t>
  </si>
  <si>
    <t>E</t>
  </si>
  <si>
    <t>F</t>
  </si>
  <si>
    <t>Empleado A</t>
  </si>
  <si>
    <t>Empleado B</t>
  </si>
  <si>
    <t>Empleado C</t>
  </si>
  <si>
    <t>Empleado D</t>
  </si>
  <si>
    <t>Empleado E</t>
  </si>
  <si>
    <t>Matriz de flujos</t>
  </si>
  <si>
    <t>Matriz de distancias</t>
  </si>
  <si>
    <t>Matriz de costos</t>
  </si>
  <si>
    <t>TOTAL</t>
  </si>
  <si>
    <t>Propuesta</t>
  </si>
  <si>
    <t>C y E deben estar a la par</t>
  </si>
  <si>
    <t>A y F deben estar a la par</t>
  </si>
  <si>
    <t>A y C deben estar a la par</t>
  </si>
  <si>
    <t>minutos/unidad</t>
  </si>
  <si>
    <t>Throughput máximo</t>
  </si>
  <si>
    <t>Takt time</t>
  </si>
  <si>
    <t>unidades/hora</t>
  </si>
  <si>
    <t>Kanbanes</t>
  </si>
  <si>
    <t>No son necesarios porque al estar el CB al inicio, todo trabaja push después del cuello de botella.</t>
  </si>
  <si>
    <t>Escogencia</t>
  </si>
  <si>
    <t>Se ajusta a un proceso TOC, y no requiere balancearse pues se balancea el flujo y no la capacidad.</t>
  </si>
  <si>
    <t>Puede haber múltiples respuestas.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</si>
</sst>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_);\(0\)"/>
    <numFmt numFmtId="167" formatCode="0.0_);\(0.0\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28"/>
      <scheme val="minor"/>
    </font>
    <font>
      <b/>
      <sz val="12"/>
      <color theme="1"/>
      <name val="Calibri"/>
      <family val="2"/>
      <charset val="128"/>
      <scheme val="minor"/>
    </font>
    <font>
      <u/>
      <sz val="12"/>
      <color theme="10"/>
      <name val="Calibri"/>
      <family val="2"/>
      <charset val="128"/>
      <scheme val="minor"/>
    </font>
    <font>
      <u/>
      <sz val="12"/>
      <color theme="11"/>
      <name val="Calibri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9" fontId="0" fillId="0" borderId="0" xfId="0" applyNumberFormat="1"/>
    <xf numFmtId="0" fontId="0" fillId="0" borderId="1" xfId="0" applyBorder="1"/>
    <xf numFmtId="165" fontId="0" fillId="0" borderId="0" xfId="1" applyNumberFormat="1" applyFont="1"/>
    <xf numFmtId="165" fontId="0" fillId="0" borderId="0" xfId="0" applyNumberFormat="1"/>
    <xf numFmtId="165" fontId="2" fillId="0" borderId="0" xfId="0" applyNumberFormat="1" applyFont="1"/>
    <xf numFmtId="1" fontId="0" fillId="0" borderId="0" xfId="0" applyNumberFormat="1"/>
    <xf numFmtId="0" fontId="0" fillId="0" borderId="2" xfId="0" applyBorder="1"/>
    <xf numFmtId="0" fontId="0" fillId="0" borderId="2" xfId="0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166" fontId="0" fillId="0" borderId="2" xfId="1" applyNumberFormat="1" applyFont="1" applyBorder="1" applyAlignment="1">
      <alignment horizontal="center"/>
    </xf>
    <xf numFmtId="167" fontId="0" fillId="0" borderId="2" xfId="1" applyNumberFormat="1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28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541867</xdr:colOff>
      <xdr:row>1</xdr:row>
      <xdr:rowOff>42333</xdr:rowOff>
    </xdr:from>
    <xdr:to>
      <xdr:col>11</xdr:col>
      <xdr:colOff>618067</xdr:colOff>
      <xdr:row>11</xdr:row>
      <xdr:rowOff>67944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334" y="237066"/>
          <a:ext cx="2565400" cy="19729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804333</xdr:colOff>
      <xdr:row>6</xdr:row>
      <xdr:rowOff>59478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33" y="194733"/>
          <a:ext cx="5486400" cy="1033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6"/>
  <sheetViews>
    <sheetView tabSelected="1" zoomScale="150" zoomScaleNormal="150" zoomScalePageLayoutView="150" workbookViewId="0">
      <selection activeCell="H17" sqref="H17"/>
    </sheetView>
  </sheetViews>
  <sheetFormatPr baseColWidth="10" defaultRowHeight="16" x14ac:dyDescent="0.2"/>
  <cols>
    <col min="2" max="2" width="14.5" customWidth="1"/>
    <col min="4" max="4" width="15.33203125" customWidth="1"/>
  </cols>
  <sheetData>
    <row r="2" spans="1:5" x14ac:dyDescent="0.2">
      <c r="A2" s="1">
        <v>1</v>
      </c>
      <c r="B2" s="1" t="s">
        <v>0</v>
      </c>
    </row>
    <row r="3" spans="1:5" x14ac:dyDescent="0.2">
      <c r="B3" t="s">
        <v>1</v>
      </c>
      <c r="C3">
        <v>2</v>
      </c>
    </row>
    <row r="4" spans="1:5" x14ac:dyDescent="0.2">
      <c r="B4" t="s">
        <v>2</v>
      </c>
      <c r="C4">
        <v>8</v>
      </c>
    </row>
    <row r="5" spans="1:5" x14ac:dyDescent="0.2">
      <c r="B5" t="s">
        <v>3</v>
      </c>
      <c r="C5">
        <v>200</v>
      </c>
    </row>
    <row r="6" spans="1:5" x14ac:dyDescent="0.2">
      <c r="B6" t="s">
        <v>4</v>
      </c>
      <c r="C6" s="2">
        <v>0.25</v>
      </c>
    </row>
    <row r="8" spans="1:5" x14ac:dyDescent="0.2">
      <c r="B8" t="s">
        <v>5</v>
      </c>
      <c r="C8" s="4">
        <f>C3*C4*C5*(1-C6)</f>
        <v>2400</v>
      </c>
      <c r="D8" t="s">
        <v>6</v>
      </c>
    </row>
    <row r="10" spans="1:5" x14ac:dyDescent="0.2">
      <c r="A10" s="1">
        <v>2</v>
      </c>
      <c r="B10" s="1" t="s">
        <v>7</v>
      </c>
    </row>
    <row r="11" spans="1:5" x14ac:dyDescent="0.2">
      <c r="C11" t="s">
        <v>8</v>
      </c>
      <c r="D11" t="s">
        <v>9</v>
      </c>
    </row>
    <row r="12" spans="1:5" x14ac:dyDescent="0.2">
      <c r="B12" t="s">
        <v>10</v>
      </c>
      <c r="C12" s="4">
        <v>30000</v>
      </c>
      <c r="D12" s="4">
        <v>12000</v>
      </c>
    </row>
    <row r="13" spans="1:5" x14ac:dyDescent="0.2">
      <c r="B13" t="s">
        <v>11</v>
      </c>
      <c r="C13">
        <v>20</v>
      </c>
      <c r="D13">
        <v>70</v>
      </c>
    </row>
    <row r="14" spans="1:5" x14ac:dyDescent="0.2">
      <c r="B14" t="s">
        <v>12</v>
      </c>
      <c r="C14">
        <v>0.3</v>
      </c>
      <c r="D14">
        <v>1</v>
      </c>
    </row>
    <row r="15" spans="1:5" x14ac:dyDescent="0.2">
      <c r="B15" t="s">
        <v>13</v>
      </c>
      <c r="C15" s="3">
        <v>3</v>
      </c>
      <c r="D15" s="3">
        <v>4</v>
      </c>
    </row>
    <row r="16" spans="1:5" x14ac:dyDescent="0.2">
      <c r="B16" s="1" t="s">
        <v>14</v>
      </c>
      <c r="C16" s="5">
        <f>C12*C14+(C12/C13)*C15</f>
        <v>13500</v>
      </c>
      <c r="D16" s="5">
        <f>D12*D14+(D12/D13)*D15</f>
        <v>12685.714285714286</v>
      </c>
      <c r="E16" s="6">
        <f>SUM(C16:D16)</f>
        <v>26185.714285714286</v>
      </c>
    </row>
    <row r="18" spans="1:3" x14ac:dyDescent="0.2">
      <c r="A18" s="1">
        <v>3</v>
      </c>
      <c r="B18" s="1" t="s">
        <v>15</v>
      </c>
    </row>
    <row r="20" spans="1:3" x14ac:dyDescent="0.2">
      <c r="B20" t="s">
        <v>14</v>
      </c>
      <c r="C20" s="5">
        <f>E16</f>
        <v>26185.714285714286</v>
      </c>
    </row>
    <row r="21" spans="1:3" x14ac:dyDescent="0.2">
      <c r="B21" t="s">
        <v>16</v>
      </c>
      <c r="C21" s="5">
        <f>C8</f>
        <v>2400</v>
      </c>
    </row>
    <row r="23" spans="1:3" x14ac:dyDescent="0.2">
      <c r="B23" t="s">
        <v>17</v>
      </c>
      <c r="C23" s="7">
        <f>ROUNDUP(C20/C21,0)</f>
        <v>11</v>
      </c>
    </row>
    <row r="25" spans="1:3" x14ac:dyDescent="0.2">
      <c r="B25" t="s">
        <v>18</v>
      </c>
    </row>
    <row r="26" spans="1:3" x14ac:dyDescent="0.2">
      <c r="B26" t="s">
        <v>19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="150" zoomScaleNormal="150" zoomScalePageLayoutView="150" workbookViewId="0">
      <selection activeCell="J49" sqref="J49"/>
    </sheetView>
  </sheetViews>
  <sheetFormatPr baseColWidth="10" defaultRowHeight="16" x14ac:dyDescent="0.2"/>
  <cols>
    <col min="3" max="8" width="6.6640625" customWidth="1"/>
  </cols>
  <sheetData>
    <row r="1" spans="1:8" x14ac:dyDescent="0.2">
      <c r="A1" s="1">
        <v>1</v>
      </c>
      <c r="B1" s="1" t="s">
        <v>31</v>
      </c>
    </row>
    <row r="2" spans="1:8" x14ac:dyDescent="0.2">
      <c r="B2" s="8"/>
      <c r="C2" s="9" t="s">
        <v>20</v>
      </c>
      <c r="D2" s="9" t="s">
        <v>21</v>
      </c>
      <c r="E2" s="9" t="s">
        <v>22</v>
      </c>
      <c r="F2" s="9" t="s">
        <v>23</v>
      </c>
      <c r="G2" s="9" t="s">
        <v>24</v>
      </c>
      <c r="H2" s="9" t="s">
        <v>25</v>
      </c>
    </row>
    <row r="3" spans="1:8" x14ac:dyDescent="0.2">
      <c r="B3" s="8" t="s">
        <v>26</v>
      </c>
      <c r="C3" s="9"/>
      <c r="D3" s="9">
        <v>10</v>
      </c>
      <c r="E3" s="9">
        <v>75</v>
      </c>
      <c r="F3" s="9"/>
      <c r="G3" s="9"/>
      <c r="H3" s="9">
        <v>140</v>
      </c>
    </row>
    <row r="4" spans="1:8" x14ac:dyDescent="0.2">
      <c r="B4" s="8" t="s">
        <v>27</v>
      </c>
      <c r="C4" s="9"/>
      <c r="D4" s="9"/>
      <c r="E4" s="9"/>
      <c r="F4" s="9"/>
      <c r="G4" s="9">
        <v>95</v>
      </c>
      <c r="H4" s="9"/>
    </row>
    <row r="5" spans="1:8" x14ac:dyDescent="0.2">
      <c r="B5" s="8" t="s">
        <v>28</v>
      </c>
      <c r="C5" s="9"/>
      <c r="D5" s="9"/>
      <c r="E5" s="9"/>
      <c r="F5" s="9"/>
      <c r="G5" s="9">
        <v>130</v>
      </c>
      <c r="H5" s="9">
        <v>130</v>
      </c>
    </row>
    <row r="6" spans="1:8" x14ac:dyDescent="0.2">
      <c r="B6" s="8" t="s">
        <v>29</v>
      </c>
      <c r="C6" s="9"/>
      <c r="D6" s="9"/>
      <c r="E6" s="9"/>
      <c r="F6" s="9"/>
      <c r="G6" s="9">
        <v>10</v>
      </c>
      <c r="H6" s="9"/>
    </row>
    <row r="7" spans="1:8" x14ac:dyDescent="0.2">
      <c r="B7" s="8" t="s">
        <v>30</v>
      </c>
      <c r="C7" s="9"/>
      <c r="D7" s="9"/>
      <c r="E7" s="9"/>
      <c r="F7" s="9"/>
      <c r="G7" s="9"/>
      <c r="H7" s="9">
        <v>95</v>
      </c>
    </row>
    <row r="9" spans="1:8" x14ac:dyDescent="0.2">
      <c r="A9" s="1">
        <v>2</v>
      </c>
      <c r="B9" s="1" t="s">
        <v>32</v>
      </c>
    </row>
    <row r="10" spans="1:8" x14ac:dyDescent="0.2">
      <c r="B10" s="8"/>
      <c r="C10" s="9" t="s">
        <v>20</v>
      </c>
      <c r="D10" s="9" t="s">
        <v>21</v>
      </c>
      <c r="E10" s="9" t="s">
        <v>22</v>
      </c>
      <c r="F10" s="9" t="s">
        <v>23</v>
      </c>
      <c r="G10" s="9" t="s">
        <v>24</v>
      </c>
      <c r="H10" s="9" t="s">
        <v>25</v>
      </c>
    </row>
    <row r="11" spans="1:8" x14ac:dyDescent="0.2">
      <c r="B11" s="8" t="s">
        <v>26</v>
      </c>
      <c r="C11" s="9"/>
      <c r="D11" s="9">
        <v>7</v>
      </c>
      <c r="E11" s="9">
        <v>5.5</v>
      </c>
      <c r="F11" s="9">
        <v>1.5</v>
      </c>
      <c r="G11" s="9">
        <v>4.5</v>
      </c>
      <c r="H11" s="9">
        <v>3</v>
      </c>
    </row>
    <row r="12" spans="1:8" x14ac:dyDescent="0.2">
      <c r="B12" s="8" t="s">
        <v>27</v>
      </c>
      <c r="C12" s="9"/>
      <c r="D12" s="9"/>
      <c r="E12" s="9">
        <v>1.5</v>
      </c>
      <c r="F12" s="9">
        <v>5.5</v>
      </c>
      <c r="G12" s="9">
        <v>2.5</v>
      </c>
      <c r="H12" s="9">
        <v>4</v>
      </c>
    </row>
    <row r="13" spans="1:8" x14ac:dyDescent="0.2">
      <c r="B13" s="8" t="s">
        <v>28</v>
      </c>
      <c r="C13" s="9"/>
      <c r="D13" s="9"/>
      <c r="E13" s="9"/>
      <c r="F13" s="9">
        <v>7</v>
      </c>
      <c r="G13" s="9">
        <v>4</v>
      </c>
      <c r="H13" s="9">
        <v>2.5</v>
      </c>
    </row>
    <row r="14" spans="1:8" x14ac:dyDescent="0.2">
      <c r="B14" s="8" t="s">
        <v>29</v>
      </c>
      <c r="C14" s="9"/>
      <c r="D14" s="9"/>
      <c r="E14" s="9"/>
      <c r="F14" s="9"/>
      <c r="G14" s="9">
        <v>3</v>
      </c>
      <c r="H14" s="9">
        <v>4.5</v>
      </c>
    </row>
    <row r="15" spans="1:8" x14ac:dyDescent="0.2">
      <c r="B15" s="8" t="s">
        <v>30</v>
      </c>
      <c r="C15" s="9"/>
      <c r="D15" s="9"/>
      <c r="E15" s="9"/>
      <c r="F15" s="9"/>
      <c r="G15" s="9"/>
      <c r="H15" s="9">
        <v>1.5</v>
      </c>
    </row>
    <row r="17" spans="1:9" x14ac:dyDescent="0.2">
      <c r="A17" s="1">
        <v>3</v>
      </c>
      <c r="B17" s="1" t="s">
        <v>33</v>
      </c>
    </row>
    <row r="18" spans="1:9" x14ac:dyDescent="0.2">
      <c r="B18" s="8"/>
      <c r="C18" s="9" t="s">
        <v>20</v>
      </c>
      <c r="D18" s="9" t="s">
        <v>21</v>
      </c>
      <c r="E18" s="9" t="s">
        <v>22</v>
      </c>
      <c r="F18" s="9" t="s">
        <v>23</v>
      </c>
      <c r="G18" s="9" t="s">
        <v>24</v>
      </c>
      <c r="H18" s="9" t="s">
        <v>25</v>
      </c>
    </row>
    <row r="19" spans="1:9" x14ac:dyDescent="0.2">
      <c r="B19" s="8" t="s">
        <v>26</v>
      </c>
      <c r="C19" s="10"/>
      <c r="D19" s="10">
        <f>D11*3*D3</f>
        <v>210</v>
      </c>
      <c r="E19" s="10">
        <f t="shared" ref="E19:H19" si="0">E11*3*E3</f>
        <v>1237.5</v>
      </c>
      <c r="F19" s="10">
        <f t="shared" si="0"/>
        <v>0</v>
      </c>
      <c r="G19" s="10">
        <f t="shared" si="0"/>
        <v>0</v>
      </c>
      <c r="H19" s="10">
        <f t="shared" si="0"/>
        <v>1260</v>
      </c>
    </row>
    <row r="20" spans="1:9" x14ac:dyDescent="0.2">
      <c r="B20" s="8" t="s">
        <v>27</v>
      </c>
      <c r="C20" s="10"/>
      <c r="D20" s="10"/>
      <c r="E20" s="10">
        <f t="shared" ref="E20:H20" si="1">E12*3*E4</f>
        <v>0</v>
      </c>
      <c r="F20" s="10">
        <f t="shared" si="1"/>
        <v>0</v>
      </c>
      <c r="G20" s="10">
        <f t="shared" si="1"/>
        <v>712.5</v>
      </c>
      <c r="H20" s="10">
        <f t="shared" si="1"/>
        <v>0</v>
      </c>
    </row>
    <row r="21" spans="1:9" x14ac:dyDescent="0.2">
      <c r="B21" s="8" t="s">
        <v>28</v>
      </c>
      <c r="C21" s="10"/>
      <c r="D21" s="10"/>
      <c r="E21" s="10"/>
      <c r="F21" s="10">
        <f t="shared" ref="F21:H21" si="2">F13*3*F5</f>
        <v>0</v>
      </c>
      <c r="G21" s="10">
        <f t="shared" si="2"/>
        <v>1560</v>
      </c>
      <c r="H21" s="10">
        <f t="shared" si="2"/>
        <v>975</v>
      </c>
    </row>
    <row r="22" spans="1:9" x14ac:dyDescent="0.2">
      <c r="B22" s="8" t="s">
        <v>29</v>
      </c>
      <c r="C22" s="10"/>
      <c r="D22" s="10"/>
      <c r="E22" s="10"/>
      <c r="F22" s="10"/>
      <c r="G22" s="10">
        <f t="shared" ref="G22:H22" si="3">G14*3*G6</f>
        <v>90</v>
      </c>
      <c r="H22" s="10">
        <f t="shared" si="3"/>
        <v>0</v>
      </c>
    </row>
    <row r="23" spans="1:9" x14ac:dyDescent="0.2">
      <c r="B23" s="8" t="s">
        <v>30</v>
      </c>
      <c r="C23" s="10"/>
      <c r="D23" s="10"/>
      <c r="E23" s="10"/>
      <c r="F23" s="10"/>
      <c r="G23" s="10"/>
      <c r="H23" s="10">
        <f>H15*3*H7</f>
        <v>427.5</v>
      </c>
    </row>
    <row r="24" spans="1:9" x14ac:dyDescent="0.2">
      <c r="H24" s="1" t="s">
        <v>34</v>
      </c>
      <c r="I24" s="6">
        <f>SUM(D19:H23)</f>
        <v>6472.5</v>
      </c>
    </row>
    <row r="25" spans="1:9" x14ac:dyDescent="0.2">
      <c r="A25" s="1">
        <v>4</v>
      </c>
      <c r="B25" s="1" t="s">
        <v>35</v>
      </c>
    </row>
    <row r="26" spans="1:9" x14ac:dyDescent="0.2">
      <c r="B26" t="s">
        <v>36</v>
      </c>
    </row>
    <row r="27" spans="1:9" x14ac:dyDescent="0.2">
      <c r="B27" t="s">
        <v>37</v>
      </c>
    </row>
    <row r="28" spans="1:9" x14ac:dyDescent="0.2">
      <c r="B28" t="s">
        <v>38</v>
      </c>
    </row>
    <row r="30" spans="1:9" x14ac:dyDescent="0.2">
      <c r="C30" s="9" t="s">
        <v>22</v>
      </c>
      <c r="D30" s="9" t="s">
        <v>20</v>
      </c>
      <c r="E30" s="9" t="s">
        <v>21</v>
      </c>
    </row>
    <row r="31" spans="1:9" x14ac:dyDescent="0.2">
      <c r="C31" s="9" t="s">
        <v>24</v>
      </c>
      <c r="D31" s="9" t="s">
        <v>25</v>
      </c>
      <c r="E31" s="9" t="s">
        <v>23</v>
      </c>
    </row>
    <row r="32" spans="1:9" x14ac:dyDescent="0.2">
      <c r="C32" s="13"/>
      <c r="D32" s="13"/>
      <c r="E32" s="13"/>
    </row>
    <row r="33" spans="2:13" x14ac:dyDescent="0.2">
      <c r="B33" s="1" t="s">
        <v>32</v>
      </c>
    </row>
    <row r="34" spans="2:13" x14ac:dyDescent="0.2">
      <c r="B34" s="8"/>
      <c r="C34" s="9" t="s">
        <v>20</v>
      </c>
      <c r="D34" s="9" t="s">
        <v>21</v>
      </c>
      <c r="E34" s="9" t="s">
        <v>22</v>
      </c>
      <c r="F34" s="9" t="s">
        <v>23</v>
      </c>
      <c r="G34" s="9" t="s">
        <v>24</v>
      </c>
      <c r="H34" s="9" t="s">
        <v>25</v>
      </c>
      <c r="K34" s="1" t="s">
        <v>22</v>
      </c>
      <c r="L34" s="1" t="s">
        <v>20</v>
      </c>
      <c r="M34" s="1" t="s">
        <v>21</v>
      </c>
    </row>
    <row r="35" spans="2:13" x14ac:dyDescent="0.2">
      <c r="B35" s="8" t="s">
        <v>26</v>
      </c>
      <c r="C35" s="12"/>
      <c r="D35" s="11">
        <v>3</v>
      </c>
      <c r="E35" s="12">
        <v>2.5</v>
      </c>
      <c r="F35" s="12">
        <v>4.5</v>
      </c>
      <c r="G35" s="11">
        <v>4</v>
      </c>
      <c r="H35" s="12">
        <v>1.5</v>
      </c>
      <c r="J35" s="1" t="s">
        <v>24</v>
      </c>
      <c r="K35" s="8">
        <v>1.5</v>
      </c>
      <c r="L35" s="8">
        <v>4</v>
      </c>
      <c r="M35" s="8">
        <v>7</v>
      </c>
    </row>
    <row r="36" spans="2:13" x14ac:dyDescent="0.2">
      <c r="B36" s="8" t="s">
        <v>27</v>
      </c>
      <c r="C36" s="12"/>
      <c r="D36" s="12"/>
      <c r="E36" s="12">
        <v>5.5</v>
      </c>
      <c r="F36" s="12">
        <v>1.5</v>
      </c>
      <c r="G36" s="11">
        <v>7</v>
      </c>
      <c r="H36" s="12">
        <v>4.5</v>
      </c>
      <c r="J36" s="1" t="s">
        <v>25</v>
      </c>
      <c r="K36" s="8">
        <v>4</v>
      </c>
      <c r="L36" s="8">
        <v>1.5</v>
      </c>
      <c r="M36" s="8">
        <v>4.5</v>
      </c>
    </row>
    <row r="37" spans="2:13" x14ac:dyDescent="0.2">
      <c r="B37" s="8" t="s">
        <v>28</v>
      </c>
      <c r="C37" s="12"/>
      <c r="D37" s="12"/>
      <c r="E37" s="12"/>
      <c r="F37" s="11">
        <v>7</v>
      </c>
      <c r="G37" s="12">
        <v>1.5</v>
      </c>
      <c r="H37" s="11">
        <v>4</v>
      </c>
      <c r="J37" s="1" t="s">
        <v>23</v>
      </c>
      <c r="K37" s="8">
        <v>7</v>
      </c>
      <c r="L37" s="8">
        <v>4.5</v>
      </c>
      <c r="M37" s="8">
        <v>1.5</v>
      </c>
    </row>
    <row r="38" spans="2:13" x14ac:dyDescent="0.2">
      <c r="B38" s="8" t="s">
        <v>29</v>
      </c>
      <c r="C38" s="12"/>
      <c r="D38" s="12"/>
      <c r="E38" s="12"/>
      <c r="F38" s="12"/>
      <c r="G38" s="12">
        <v>5.5</v>
      </c>
      <c r="H38" s="11">
        <v>3</v>
      </c>
    </row>
    <row r="39" spans="2:13" x14ac:dyDescent="0.2">
      <c r="B39" s="8" t="s">
        <v>30</v>
      </c>
      <c r="C39" s="12"/>
      <c r="D39" s="12"/>
      <c r="E39" s="12"/>
      <c r="F39" s="12"/>
      <c r="G39" s="12"/>
      <c r="H39" s="12">
        <v>2.5</v>
      </c>
    </row>
    <row r="40" spans="2:13" x14ac:dyDescent="0.2">
      <c r="H40" s="1"/>
      <c r="I40" s="6"/>
    </row>
    <row r="41" spans="2:13" x14ac:dyDescent="0.2">
      <c r="B41" s="1" t="s">
        <v>33</v>
      </c>
    </row>
    <row r="42" spans="2:13" x14ac:dyDescent="0.2">
      <c r="B42" s="8"/>
      <c r="C42" s="9" t="s">
        <v>20</v>
      </c>
      <c r="D42" s="9" t="s">
        <v>21</v>
      </c>
      <c r="E42" s="9" t="s">
        <v>22</v>
      </c>
      <c r="F42" s="9" t="s">
        <v>23</v>
      </c>
      <c r="G42" s="9" t="s">
        <v>24</v>
      </c>
      <c r="H42" s="9" t="s">
        <v>25</v>
      </c>
    </row>
    <row r="43" spans="2:13" x14ac:dyDescent="0.2">
      <c r="B43" s="8" t="s">
        <v>26</v>
      </c>
      <c r="C43" s="10"/>
      <c r="D43" s="10">
        <f>D35*3*D3</f>
        <v>90</v>
      </c>
      <c r="E43" s="10">
        <f t="shared" ref="E43:H44" si="4">E35*3*E3</f>
        <v>562.5</v>
      </c>
      <c r="F43" s="10">
        <f t="shared" si="4"/>
        <v>0</v>
      </c>
      <c r="G43" s="10">
        <f t="shared" si="4"/>
        <v>0</v>
      </c>
      <c r="H43" s="10">
        <f t="shared" si="4"/>
        <v>630</v>
      </c>
    </row>
    <row r="44" spans="2:13" x14ac:dyDescent="0.2">
      <c r="B44" s="8" t="s">
        <v>27</v>
      </c>
      <c r="C44" s="10"/>
      <c r="D44" s="10"/>
      <c r="E44" s="10">
        <f t="shared" si="4"/>
        <v>0</v>
      </c>
      <c r="F44" s="10">
        <f t="shared" si="4"/>
        <v>0</v>
      </c>
      <c r="G44" s="10">
        <f t="shared" si="4"/>
        <v>1995</v>
      </c>
      <c r="H44" s="10">
        <f t="shared" si="4"/>
        <v>0</v>
      </c>
    </row>
    <row r="45" spans="2:13" x14ac:dyDescent="0.2">
      <c r="B45" s="8" t="s">
        <v>28</v>
      </c>
      <c r="C45" s="10"/>
      <c r="D45" s="10"/>
      <c r="E45" s="10"/>
      <c r="F45" s="10">
        <f t="shared" ref="F45:H45" si="5">F37*3*F5</f>
        <v>0</v>
      </c>
      <c r="G45" s="10">
        <f t="shared" si="5"/>
        <v>585</v>
      </c>
      <c r="H45" s="10">
        <f t="shared" si="5"/>
        <v>1560</v>
      </c>
    </row>
    <row r="46" spans="2:13" x14ac:dyDescent="0.2">
      <c r="B46" s="8" t="s">
        <v>29</v>
      </c>
      <c r="C46" s="10"/>
      <c r="D46" s="10"/>
      <c r="E46" s="10"/>
      <c r="F46" s="10"/>
      <c r="G46" s="10">
        <f t="shared" ref="G46:H46" si="6">G38*3*G6</f>
        <v>165</v>
      </c>
      <c r="H46" s="10">
        <f t="shared" si="6"/>
        <v>0</v>
      </c>
    </row>
    <row r="47" spans="2:13" x14ac:dyDescent="0.2">
      <c r="B47" s="8" t="s">
        <v>30</v>
      </c>
      <c r="C47" s="10"/>
      <c r="D47" s="10"/>
      <c r="E47" s="10"/>
      <c r="F47" s="10"/>
      <c r="G47" s="10"/>
      <c r="H47" s="10">
        <f>H39*3*H7</f>
        <v>712.5</v>
      </c>
    </row>
    <row r="48" spans="2:13" x14ac:dyDescent="0.2">
      <c r="H48" s="1" t="s">
        <v>34</v>
      </c>
      <c r="I48" s="6">
        <f>SUM(D43:H47)</f>
        <v>6300</v>
      </c>
      <c r="J48" t="s">
        <v>47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:D12"/>
  <sheetViews>
    <sheetView zoomScale="150" zoomScaleNormal="150" zoomScalePageLayoutView="150" workbookViewId="0">
      <selection activeCell="D18" sqref="D18"/>
    </sheetView>
  </sheetViews>
  <sheetFormatPr baseColWidth="10" defaultRowHeight="16" x14ac:dyDescent="0.2"/>
  <cols>
    <col min="2" max="2" width="17.83203125" bestFit="1" customWidth="1"/>
  </cols>
  <sheetData>
    <row r="9" spans="2:4" x14ac:dyDescent="0.2">
      <c r="B9" s="1" t="s">
        <v>41</v>
      </c>
      <c r="C9">
        <f>60/30</f>
        <v>2</v>
      </c>
      <c r="D9" t="s">
        <v>39</v>
      </c>
    </row>
    <row r="10" spans="2:4" x14ac:dyDescent="0.2">
      <c r="B10" s="1" t="s">
        <v>40</v>
      </c>
      <c r="C10">
        <v>15</v>
      </c>
      <c r="D10" t="s">
        <v>42</v>
      </c>
    </row>
    <row r="11" spans="2:4" x14ac:dyDescent="0.2">
      <c r="B11" s="1" t="s">
        <v>43</v>
      </c>
      <c r="C11" t="s">
        <v>44</v>
      </c>
    </row>
    <row r="12" spans="2:4" x14ac:dyDescent="0.2">
      <c r="B12" s="1" t="s">
        <v>45</v>
      </c>
      <c r="C12" t="s">
        <v>46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P1</vt:lpstr>
      <vt:lpstr>P2</vt:lpstr>
      <vt:lpstr>P3</vt:lpstr>
    </vt:vector>
  </TitlesOfParts>
  <Company>Personal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Fernán Cañas</dc:creator>
  <cp:lastModifiedBy>Edgar Hernandez</cp:lastModifiedBy>
  <dcterms:created xsi:type="dcterms:W3CDTF">2014-05-10T14:31:16Z</dcterms:created>
  <dcterms:modified xsi:type="dcterms:W3CDTF">2021-10-30T00:50:08Z</dcterms:modified>
</cp:coreProperties>
</file>