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ING. Industrial/Métodos Cuantitativos/Presentaciones/"/>
    </mc:Choice>
  </mc:AlternateContent>
  <xr:revisionPtr revIDLastSave="0" documentId="13_ncr:1_{536C38F3-08DA-2547-A70A-4CEBE000AF3B}" xr6:coauthVersionLast="46" xr6:coauthVersionMax="46" xr10:uidLastSave="{00000000-0000-0000-0000-000000000000}"/>
  <bookViews>
    <workbookView xWindow="4640" yWindow="500" windowWidth="27520" windowHeight="16560" activeTab="1" xr2:uid="{00000000-000D-0000-FFFF-FFFF00000000}"/>
  </bookViews>
  <sheets>
    <sheet name="Intro" sheetId="1" r:id="rId1"/>
    <sheet name="Ejercicio Cw (Lucky)" sheetId="2" r:id="rId2"/>
    <sheet name="Cálculo CW de lucky" sheetId="6" r:id="rId3"/>
    <sheet name="EjercicioCs (Alexa)" sheetId="9" r:id="rId4"/>
    <sheet name="Calculo CS de Alexa" sheetId="10" r:id="rId5"/>
  </sheets>
  <externalReferences>
    <externalReference r:id="rId6"/>
    <externalReference r:id="rId7"/>
  </externalReferences>
  <definedNames>
    <definedName name="__123Graph_A" localSheetId="4" hidden="1">#REF!</definedName>
    <definedName name="__123Graph_A" localSheetId="3" hidden="1">#REF!</definedName>
    <definedName name="__123Graph_A" hidden="1">Intro!$M$26:$M$66</definedName>
    <definedName name="__123Graph_AFNTPOP" localSheetId="4" hidden="1">#REF!</definedName>
    <definedName name="__123Graph_AFNTPOP" localSheetId="3" hidden="1">#REF!</definedName>
    <definedName name="__123Graph_AFNTPOP" hidden="1">Intro!$O$86:$O$126</definedName>
    <definedName name="__123Graph_AFNTQUE" localSheetId="4" hidden="1">#REF!</definedName>
    <definedName name="__123Graph_AFNTQUE" localSheetId="3" hidden="1">#REF!</definedName>
    <definedName name="__123Graph_AFNTQUE" hidden="1">Intro!$AJ$65:$AJ$105</definedName>
    <definedName name="__123Graph_AMMS" localSheetId="4" hidden="1">#REF!</definedName>
    <definedName name="__123Graph_AMMS" localSheetId="3" hidden="1">#REF!</definedName>
    <definedName name="__123Graph_AMMS" hidden="1">Intro!$M$26:$M$66</definedName>
    <definedName name="__123Graph_X" localSheetId="4" hidden="1">#REF!</definedName>
    <definedName name="__123Graph_X" localSheetId="3" hidden="1">#REF!</definedName>
    <definedName name="__123Graph_X" hidden="1">Intro!$K$26:$K$66</definedName>
    <definedName name="__123Graph_XFNTPOP" localSheetId="4" hidden="1">#REF!</definedName>
    <definedName name="__123Graph_XFNTPOP" localSheetId="3" hidden="1">#REF!</definedName>
    <definedName name="__123Graph_XFNTPOP" hidden="1">Intro!$M$86:$M$126</definedName>
    <definedName name="__123Graph_XFNTQUE" localSheetId="4" hidden="1">#REF!</definedName>
    <definedName name="__123Graph_XFNTQUE" localSheetId="3" hidden="1">#REF!</definedName>
    <definedName name="__123Graph_XFNTQUE" hidden="1">Intro!$AI$65:$AI$105</definedName>
    <definedName name="__123Graph_XMMS" localSheetId="4" hidden="1">#REF!</definedName>
    <definedName name="__123Graph_XMMS" localSheetId="3" hidden="1">#REF!</definedName>
    <definedName name="__123Graph_XMMS" hidden="1">Intro!$K$26:$K$66</definedName>
    <definedName name="_Regression_Int" localSheetId="0" hidden="1">1</definedName>
    <definedName name="MinimizeCosts">FALSE</definedName>
    <definedName name="RT">999999999999</definedName>
    <definedName name="TreeData" localSheetId="4">#REF!</definedName>
    <definedName name="TreeData" localSheetId="3">#REF!</definedName>
    <definedName name="TreeData">#REF!</definedName>
    <definedName name="TreeDiagBase" localSheetId="4">#REF!</definedName>
    <definedName name="TreeDiagBase" localSheetId="3">#REF!</definedName>
    <definedName name="TreeDiagBase">#REF!</definedName>
    <definedName name="TreeDiagram">[1]Árbol!$J$4:$AB$122</definedName>
    <definedName name="units" localSheetId="4">[2]Colas!$E$5</definedName>
    <definedName name="units" localSheetId="3">'EjercicioCs (Alexa)'!$E$5</definedName>
    <definedName name="units">'Ejercicio Cw (Lucky)'!$E$5</definedName>
    <definedName name="UseExpUtility">FALSE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" i="9" l="1"/>
  <c r="O6" i="9"/>
  <c r="P6" i="9"/>
  <c r="O7" i="9"/>
  <c r="P7" i="9"/>
  <c r="O8" i="9"/>
  <c r="P8" i="9"/>
  <c r="O9" i="9"/>
  <c r="P9" i="9"/>
  <c r="O10" i="9"/>
  <c r="P10" i="9"/>
  <c r="O11" i="9"/>
  <c r="P11" i="9"/>
  <c r="O12" i="9"/>
  <c r="P12" i="9"/>
  <c r="O13" i="9"/>
  <c r="P13" i="9"/>
  <c r="O14" i="9"/>
  <c r="P14" i="9"/>
  <c r="O15" i="9"/>
  <c r="P15" i="9"/>
  <c r="O16" i="9"/>
  <c r="P16" i="9"/>
  <c r="O17" i="9"/>
  <c r="P17" i="9"/>
  <c r="O18" i="9"/>
  <c r="P18" i="9"/>
  <c r="O19" i="9"/>
  <c r="P19" i="9"/>
  <c r="O20" i="9"/>
  <c r="P20" i="9"/>
  <c r="O21" i="9"/>
  <c r="P21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33" i="9"/>
  <c r="P33" i="9"/>
  <c r="O34" i="9"/>
  <c r="P34" i="9"/>
  <c r="O35" i="9"/>
  <c r="P35" i="9"/>
  <c r="O36" i="9"/>
  <c r="P36" i="9"/>
  <c r="O37" i="9"/>
  <c r="P37" i="9"/>
  <c r="O38" i="9"/>
  <c r="P38" i="9"/>
  <c r="O39" i="9"/>
  <c r="P39" i="9"/>
  <c r="O40" i="9"/>
  <c r="P40" i="9"/>
  <c r="O41" i="9"/>
  <c r="P41" i="9"/>
  <c r="O42" i="9"/>
  <c r="P42" i="9"/>
  <c r="O43" i="9"/>
  <c r="P43" i="9"/>
  <c r="O44" i="9"/>
  <c r="P44" i="9"/>
  <c r="O45" i="9"/>
  <c r="P45" i="9"/>
  <c r="O46" i="9"/>
  <c r="P46" i="9"/>
  <c r="O47" i="9"/>
  <c r="P47" i="9"/>
  <c r="O48" i="9"/>
  <c r="P48" i="9"/>
  <c r="O49" i="9"/>
  <c r="P49" i="9"/>
  <c r="O50" i="9"/>
  <c r="P50" i="9"/>
  <c r="O51" i="9"/>
  <c r="P51" i="9"/>
  <c r="O52" i="9"/>
  <c r="P52" i="9"/>
  <c r="O53" i="9"/>
  <c r="P53" i="9"/>
  <c r="O54" i="9"/>
  <c r="P54" i="9"/>
  <c r="N47" i="9"/>
  <c r="E2" i="9"/>
  <c r="E3" i="9"/>
  <c r="L1" i="9"/>
  <c r="O1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Q3" i="9"/>
  <c r="L2" i="9"/>
  <c r="L3" i="9"/>
  <c r="L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F7" i="9"/>
  <c r="F8" i="9"/>
  <c r="F6" i="9"/>
  <c r="F9" i="9"/>
  <c r="N23" i="9"/>
  <c r="N22" i="9"/>
  <c r="N21" i="9"/>
  <c r="N20" i="9"/>
  <c r="N19" i="9"/>
  <c r="N18" i="9"/>
  <c r="N17" i="9"/>
  <c r="N16" i="9"/>
  <c r="N15" i="9"/>
  <c r="N14" i="9"/>
  <c r="N13" i="9"/>
  <c r="N12" i="9"/>
  <c r="N7" i="9"/>
  <c r="N8" i="9"/>
  <c r="N9" i="9"/>
  <c r="N10" i="9"/>
  <c r="N11" i="9"/>
  <c r="N5" i="9"/>
  <c r="F12" i="9"/>
  <c r="F10" i="9"/>
  <c r="F11" i="9"/>
  <c r="H11" i="9"/>
  <c r="G11" i="9"/>
  <c r="H10" i="9"/>
  <c r="G10" i="9"/>
  <c r="B5" i="9"/>
  <c r="F3" i="9"/>
  <c r="F2" i="9"/>
  <c r="E2" i="2"/>
  <c r="E3" i="2"/>
  <c r="O1" i="2"/>
  <c r="L15" i="2"/>
  <c r="L1" i="2"/>
  <c r="L22" i="2"/>
  <c r="O5" i="2"/>
  <c r="O6" i="2"/>
  <c r="L2" i="2"/>
  <c r="F6" i="2"/>
  <c r="F2" i="2"/>
  <c r="F3" i="2"/>
  <c r="B5" i="2"/>
  <c r="G10" i="2"/>
  <c r="N10" i="2"/>
  <c r="G11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8" i="2"/>
  <c r="N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Q3" i="2"/>
  <c r="L3" i="2"/>
  <c r="L8" i="2"/>
  <c r="L9" i="2"/>
  <c r="L10" i="2"/>
  <c r="L11" i="2"/>
  <c r="L12" i="2"/>
  <c r="L13" i="2"/>
  <c r="L14" i="2"/>
  <c r="L16" i="2"/>
  <c r="L17" i="2"/>
  <c r="L18" i="2"/>
  <c r="L19" i="2"/>
  <c r="L20" i="2"/>
  <c r="L21" i="2"/>
  <c r="L23" i="2"/>
  <c r="L24" i="2"/>
  <c r="L25" i="2"/>
  <c r="L26" i="2"/>
  <c r="L27" i="2"/>
  <c r="L5" i="2"/>
  <c r="M7" i="2"/>
  <c r="F7" i="2"/>
  <c r="F8" i="2"/>
  <c r="F10" i="2"/>
  <c r="F9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N7" i="2"/>
  <c r="N5" i="2"/>
  <c r="F12" i="2"/>
  <c r="H10" i="2"/>
  <c r="F11" i="2"/>
  <c r="H11" i="2"/>
</calcChain>
</file>

<file path=xl/sharedStrings.xml><?xml version="1.0" encoding="utf-8"?>
<sst xmlns="http://schemas.openxmlformats.org/spreadsheetml/2006/main" count="145" uniqueCount="90">
  <si>
    <t>QUEUING TEMPLATES</t>
  </si>
  <si>
    <t>© 1995 by David W. Ashley</t>
  </si>
  <si>
    <t>Revised May 21, 1997</t>
  </si>
  <si>
    <t xml:space="preserve">  This worksheet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</si>
  <si>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</si>
  <si>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</si>
  <si>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</si>
  <si>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</si>
  <si>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</si>
  <si>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</si>
  <si>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</si>
  <si>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</si>
  <si>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</si>
  <si>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</si>
  <si>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</si>
  <si>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</si>
  <si>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</si>
  <si>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</si>
  <si>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</si>
  <si>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</si>
  <si>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</si>
  <si>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</si>
  <si>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</si>
  <si>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</si>
  <si>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</si>
  <si>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</si>
  <si>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</si>
  <si>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</si>
  <si>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</si>
  <si>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</si>
  <si>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</si>
  <si>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</si>
  <si>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</si>
  <si>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L</t>
  </si>
  <si>
    <t>hour</t>
  </si>
  <si>
    <t>Time Unit</t>
  </si>
  <si>
    <t>Cs</t>
  </si>
  <si>
    <t>Cw</t>
  </si>
  <si>
    <t>C</t>
  </si>
  <si>
    <t>k</t>
  </si>
  <si>
    <t>CT</t>
  </si>
  <si>
    <t>F</t>
  </si>
  <si>
    <t>Una cola Varios servidores</t>
  </si>
  <si>
    <t>λ</t>
  </si>
  <si>
    <t>μ</t>
  </si>
  <si>
    <t>Puesto</t>
  </si>
  <si>
    <t>Salario neto</t>
  </si>
  <si>
    <t>Cargas Sociales</t>
  </si>
  <si>
    <t>Salario bruto</t>
  </si>
  <si>
    <t>Gasto por Salarios</t>
  </si>
  <si>
    <t>Funcionario encargado de caja chica</t>
  </si>
  <si>
    <t>Funcionario auditor de servicio</t>
  </si>
  <si>
    <t>Funcionario jefe de ventas</t>
  </si>
  <si>
    <t>Agente vendedor*</t>
  </si>
  <si>
    <t>Rutero*</t>
  </si>
  <si>
    <t>Código</t>
  </si>
  <si>
    <t>* No inlcuye el pago por comisiones de ventas</t>
  </si>
  <si>
    <t>Días</t>
  </si>
  <si>
    <t>Todos los días</t>
  </si>
  <si>
    <t>15 días</t>
  </si>
  <si>
    <t>1 día a la semana</t>
  </si>
  <si>
    <t>2 hrs.</t>
  </si>
  <si>
    <t>30 min.</t>
  </si>
  <si>
    <t>25 min.</t>
  </si>
  <si>
    <t>40 min.</t>
  </si>
  <si>
    <t>20 min.</t>
  </si>
  <si>
    <t>Tiempo promedio de visita en ventanilla</t>
  </si>
  <si>
    <t>Salario por hora</t>
  </si>
  <si>
    <t>Número de empleados</t>
  </si>
  <si>
    <t>Agente vendedor</t>
  </si>
  <si>
    <t>Rutero</t>
  </si>
  <si>
    <t>Pago Total de Comisiones al mes</t>
  </si>
  <si>
    <t xml:space="preserve">Tiempo total en horas al mes en ventanilla </t>
  </si>
  <si>
    <t>Tiempo horas al mes en ventanilla por empleado</t>
  </si>
  <si>
    <t xml:space="preserve">Porcentaje </t>
  </si>
  <si>
    <t>Costo de Espera por hora (Valor Esperado)</t>
  </si>
  <si>
    <t>Pago promedio por empleado de comisiones al mes</t>
  </si>
  <si>
    <t>Pago promedio por empleado de comisiones por hora</t>
  </si>
  <si>
    <t>Varias Colas varios servidores</t>
  </si>
  <si>
    <t>Activo</t>
  </si>
  <si>
    <t>Costo</t>
  </si>
  <si>
    <t>Años</t>
  </si>
  <si>
    <t>Valor de rescate</t>
  </si>
  <si>
    <t>Depreciación</t>
  </si>
  <si>
    <t>Ventanilla</t>
  </si>
  <si>
    <t>Mueble</t>
  </si>
  <si>
    <t>Silla</t>
  </si>
  <si>
    <t>Computadora</t>
  </si>
  <si>
    <t>Salario</t>
  </si>
  <si>
    <t>Costo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</si>
</sst>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0.0000_)"/>
    <numFmt numFmtId="167" formatCode="&quot;$&quot;#,##0.00"/>
    <numFmt numFmtId="168" formatCode="0.00_)"/>
    <numFmt numFmtId="169" formatCode="0_)"/>
    <numFmt numFmtId="170" formatCode="\¢\ #,##0.00"/>
    <numFmt numFmtId="171" formatCode="\¢\ #,##0"/>
    <numFmt numFmtId="172" formatCode="#,##0.000000000000"/>
    <numFmt numFmtId="173" formatCode="_([$€-2]* #,##0.00_);_([$€-2]* \(#,##0.00\);_([$€-2]* &quot;-&quot;??_)"/>
    <numFmt numFmtId="174" formatCode="_(&quot;¢&quot;* #,##0.00_);_(&quot;¢&quot;* \(#,##0.00\);_(&quot;¢&quot;* &quot;-&quot;??_);_(@_)"/>
    <numFmt numFmtId="175" formatCode="0.00000000"/>
  </numFmts>
  <fonts count="44">
    <font>
      <sz val="12"/>
      <name val="Helv"/>
    </font>
    <font>
      <sz val="12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37"/>
      <name val="Arial"/>
      <family val="2"/>
    </font>
    <font>
      <sz val="9"/>
      <color indexed="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9"/>
      <color indexed="18"/>
      <name val="Times New Roman"/>
      <family val="1"/>
    </font>
    <font>
      <b/>
      <sz val="12"/>
      <name val="Helv"/>
    </font>
    <font>
      <u/>
      <sz val="12"/>
      <color theme="10"/>
      <name val="Helv"/>
    </font>
    <font>
      <u/>
      <sz val="12"/>
      <color theme="11"/>
      <name val="Helv"/>
    </font>
    <font>
      <b/>
      <sz val="16"/>
      <name val="Times New Roman"/>
    </font>
    <font>
      <sz val="16"/>
      <name val="Times New Roman"/>
    </font>
    <font>
      <b/>
      <sz val="14"/>
      <color rgb="FFFF0000"/>
      <name val="Calibri"/>
      <scheme val="minor"/>
    </font>
    <font>
      <sz val="10"/>
      <name val="Arial"/>
    </font>
    <font>
      <b/>
      <sz val="10"/>
      <name val="Arial"/>
    </font>
    <font>
      <sz val="12"/>
      <name val="Helvetic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4"/>
      <color rgb="FFFF0000"/>
      <name val="Arial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4">
    <xf numFmtId="165" fontId="0" fillId="0" borderId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65" fontId="38" fillId="0" borderId="0"/>
    <xf numFmtId="165" fontId="38" fillId="0" borderId="0"/>
    <xf numFmtId="165" fontId="38" fillId="0" borderId="0"/>
    <xf numFmtId="175" fontId="38" fillId="0" borderId="0"/>
    <xf numFmtId="0" fontId="40" fillId="0" borderId="0"/>
    <xf numFmtId="0" fontId="39" fillId="0" borderId="0"/>
    <xf numFmtId="0" fontId="36" fillId="0" borderId="0"/>
    <xf numFmtId="165" fontId="38" fillId="0" borderId="0"/>
    <xf numFmtId="0" fontId="40" fillId="0" borderId="0"/>
    <xf numFmtId="0" fontId="39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43" fillId="0" borderId="0"/>
  </cellStyleXfs>
  <cellXfs count="187">
    <xf numFmtId="165" fontId="0" fillId="0" borderId="0" xfId="0"/>
    <xf numFmtId="165" fontId="2" fillId="0" borderId="0" xfId="0" applyFont="1" applyFill="1" applyBorder="1" applyAlignment="1" applyProtection="1">
      <alignment horizontal="left"/>
    </xf>
    <xf numFmtId="165" fontId="3" fillId="0" borderId="0" xfId="0" applyFont="1" applyFill="1" applyBorder="1" applyAlignment="1" applyProtection="1">
      <alignment horizontal="left"/>
    </xf>
    <xf numFmtId="165" fontId="2" fillId="0" borderId="0" xfId="0" applyFont="1" applyFill="1" applyBorder="1"/>
    <xf numFmtId="165" fontId="5" fillId="0" borderId="0" xfId="0" applyFont="1" applyFill="1" applyBorder="1"/>
    <xf numFmtId="165" fontId="6" fillId="0" borderId="0" xfId="0" applyFont="1" applyFill="1" applyBorder="1" applyAlignment="1" applyProtection="1">
      <alignment horizontal="left"/>
    </xf>
    <xf numFmtId="165" fontId="6" fillId="0" borderId="0" xfId="0" applyFont="1" applyFill="1" applyBorder="1"/>
    <xf numFmtId="165" fontId="7" fillId="2" borderId="1" xfId="0" applyFont="1" applyFill="1" applyBorder="1" applyAlignment="1" applyProtection="1">
      <alignment horizontal="centerContinuous"/>
    </xf>
    <xf numFmtId="165" fontId="7" fillId="2" borderId="2" xfId="0" applyFont="1" applyFill="1" applyBorder="1" applyAlignment="1">
      <alignment horizontal="centerContinuous"/>
    </xf>
    <xf numFmtId="165" fontId="7" fillId="2" borderId="2" xfId="0" applyFont="1" applyFill="1" applyBorder="1" applyAlignment="1" applyProtection="1">
      <alignment horizontal="centerContinuous"/>
    </xf>
    <xf numFmtId="165" fontId="7" fillId="2" borderId="3" xfId="0" applyFont="1" applyFill="1" applyBorder="1" applyAlignment="1">
      <alignment horizontal="centerContinuous"/>
    </xf>
    <xf numFmtId="165" fontId="8" fillId="0" borderId="0" xfId="0" applyFont="1"/>
    <xf numFmtId="165" fontId="9" fillId="0" borderId="0" xfId="0" applyFont="1" applyFill="1" applyBorder="1"/>
    <xf numFmtId="165" fontId="9" fillId="0" borderId="0" xfId="0" applyFont="1" applyFill="1" applyBorder="1" applyAlignment="1" applyProtection="1">
      <alignment horizontal="left"/>
    </xf>
    <xf numFmtId="165" fontId="9" fillId="3" borderId="0" xfId="0" applyFont="1" applyFill="1" applyBorder="1"/>
    <xf numFmtId="165" fontId="10" fillId="0" borderId="0" xfId="0" applyFont="1" applyAlignment="1">
      <alignment horizontal="centerContinuous"/>
    </xf>
    <xf numFmtId="165" fontId="9" fillId="0" borderId="0" xfId="0" applyFont="1" applyFill="1" applyBorder="1" applyAlignment="1">
      <alignment horizontal="centerContinuous"/>
    </xf>
    <xf numFmtId="165" fontId="3" fillId="0" borderId="0" xfId="0" applyFont="1" applyFill="1" applyBorder="1"/>
    <xf numFmtId="165" fontId="11" fillId="0" borderId="0" xfId="0" applyFont="1" applyFill="1" applyBorder="1" applyAlignment="1" applyProtection="1">
      <alignment horizontal="left"/>
    </xf>
    <xf numFmtId="165" fontId="9" fillId="0" borderId="0" xfId="0" applyFont="1" applyFill="1" applyBorder="1" applyProtection="1"/>
    <xf numFmtId="165" fontId="12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165" fontId="13" fillId="0" borderId="0" xfId="0" applyFont="1" applyFill="1" applyBorder="1" applyAlignment="1" applyProtection="1">
      <alignment horizontal="left"/>
    </xf>
    <xf numFmtId="165" fontId="14" fillId="0" borderId="0" xfId="0" applyFont="1" applyFill="1" applyBorder="1" applyProtection="1"/>
    <xf numFmtId="10" fontId="3" fillId="0" borderId="0" xfId="0" applyNumberFormat="1" applyFont="1" applyFill="1" applyBorder="1" applyProtection="1"/>
    <xf numFmtId="165" fontId="9" fillId="0" borderId="0" xfId="0" applyFont="1" applyFill="1" applyBorder="1" applyAlignment="1" applyProtection="1">
      <alignment horizontal="right"/>
    </xf>
    <xf numFmtId="165" fontId="9" fillId="0" borderId="0" xfId="0" applyNumberFormat="1" applyFont="1" applyFill="1" applyBorder="1" applyProtection="1"/>
    <xf numFmtId="166" fontId="3" fillId="0" borderId="0" xfId="0" applyNumberFormat="1" applyFont="1" applyFill="1" applyBorder="1" applyProtection="1"/>
    <xf numFmtId="165" fontId="15" fillId="0" borderId="0" xfId="0" applyFont="1" applyFill="1" applyBorder="1" applyAlignment="1" applyProtection="1">
      <alignment horizontal="left"/>
    </xf>
    <xf numFmtId="165" fontId="15" fillId="0" borderId="0" xfId="0" applyFont="1" applyFill="1" applyBorder="1"/>
    <xf numFmtId="165" fontId="3" fillId="0" borderId="0" xfId="0" applyFont="1" applyFill="1" applyBorder="1" applyProtection="1"/>
    <xf numFmtId="165" fontId="3" fillId="0" borderId="0" xfId="0" applyFont="1" applyFill="1" applyBorder="1" applyAlignment="1" applyProtection="1">
      <alignment horizontal="center"/>
    </xf>
    <xf numFmtId="165" fontId="16" fillId="0" borderId="0" xfId="0" applyFont="1" applyFill="1" applyBorder="1" applyProtection="1"/>
    <xf numFmtId="37" fontId="9" fillId="0" borderId="0" xfId="0" applyNumberFormat="1" applyFont="1" applyFill="1" applyBorder="1" applyAlignment="1" applyProtection="1">
      <alignment horizontal="left"/>
    </xf>
    <xf numFmtId="165" fontId="4" fillId="3" borderId="0" xfId="0" applyFont="1" applyFill="1" applyBorder="1"/>
    <xf numFmtId="165" fontId="4" fillId="3" borderId="0" xfId="0" applyFont="1" applyFill="1" applyBorder="1" applyAlignment="1" applyProtection="1">
      <alignment horizontal="left"/>
    </xf>
    <xf numFmtId="165" fontId="19" fillId="3" borderId="0" xfId="0" applyFont="1" applyFill="1" applyBorder="1" applyAlignment="1" applyProtection="1">
      <alignment horizontal="left"/>
    </xf>
    <xf numFmtId="165" fontId="20" fillId="3" borderId="0" xfId="0" applyFont="1" applyFill="1" applyBorder="1" applyAlignment="1" applyProtection="1">
      <alignment horizontal="left"/>
    </xf>
    <xf numFmtId="165" fontId="21" fillId="3" borderId="4" xfId="0" applyFont="1" applyFill="1" applyBorder="1" applyProtection="1">
      <protection locked="0"/>
    </xf>
    <xf numFmtId="10" fontId="20" fillId="3" borderId="0" xfId="0" applyNumberFormat="1" applyFont="1" applyFill="1" applyBorder="1" applyProtection="1"/>
    <xf numFmtId="166" fontId="20" fillId="3" borderId="0" xfId="0" applyNumberFormat="1" applyFont="1" applyFill="1" applyBorder="1" applyProtection="1"/>
    <xf numFmtId="165" fontId="22" fillId="3" borderId="0" xfId="0" applyFont="1" applyFill="1" applyBorder="1"/>
    <xf numFmtId="165" fontId="22" fillId="3" borderId="0" xfId="0" applyFont="1" applyFill="1" applyBorder="1" applyAlignment="1" applyProtection="1">
      <alignment horizontal="left"/>
    </xf>
    <xf numFmtId="165" fontId="22" fillId="3" borderId="0" xfId="0" applyFont="1" applyFill="1" applyBorder="1" applyProtection="1"/>
    <xf numFmtId="165" fontId="23" fillId="3" borderId="0" xfId="0" applyFont="1" applyFill="1"/>
    <xf numFmtId="37" fontId="22" fillId="3" borderId="0" xfId="0" applyNumberFormat="1" applyFont="1" applyFill="1" applyBorder="1" applyProtection="1"/>
    <xf numFmtId="165" fontId="24" fillId="3" borderId="0" xfId="0" applyFont="1" applyFill="1" applyBorder="1" applyProtection="1"/>
    <xf numFmtId="10" fontId="22" fillId="3" borderId="0" xfId="0" applyNumberFormat="1" applyFont="1" applyFill="1" applyBorder="1" applyProtection="1"/>
    <xf numFmtId="165" fontId="22" fillId="3" borderId="0" xfId="0" applyFont="1" applyFill="1" applyBorder="1" applyAlignment="1" applyProtection="1">
      <alignment horizontal="right"/>
    </xf>
    <xf numFmtId="165" fontId="22" fillId="3" borderId="0" xfId="0" applyNumberFormat="1" applyFont="1" applyFill="1" applyBorder="1" applyProtection="1"/>
    <xf numFmtId="166" fontId="22" fillId="3" borderId="0" xfId="0" applyNumberFormat="1" applyFont="1" applyFill="1" applyBorder="1" applyProtection="1"/>
    <xf numFmtId="165" fontId="22" fillId="3" borderId="0" xfId="0" applyFont="1" applyFill="1" applyBorder="1" applyAlignment="1" applyProtection="1">
      <alignment horizontal="center"/>
    </xf>
    <xf numFmtId="165" fontId="22" fillId="3" borderId="0" xfId="0" applyFont="1" applyFill="1" applyBorder="1" applyAlignment="1">
      <alignment horizontal="centerContinuous"/>
    </xf>
    <xf numFmtId="37" fontId="22" fillId="3" borderId="0" xfId="0" applyNumberFormat="1" applyFont="1" applyFill="1" applyBorder="1" applyAlignment="1" applyProtection="1">
      <alignment horizontal="left"/>
    </xf>
    <xf numFmtId="165" fontId="22" fillId="3" borderId="0" xfId="0" applyFont="1" applyFill="1" applyBorder="1" applyProtection="1">
      <protection locked="0"/>
    </xf>
    <xf numFmtId="165" fontId="22" fillId="3" borderId="0" xfId="0" applyFont="1" applyFill="1" applyBorder="1" applyAlignment="1" applyProtection="1">
      <alignment horizontal="left"/>
      <protection locked="0"/>
    </xf>
    <xf numFmtId="165" fontId="26" fillId="3" borderId="0" xfId="0" applyFont="1" applyFill="1" applyBorder="1" applyAlignment="1" applyProtection="1">
      <alignment horizontal="left"/>
      <protection locked="0"/>
    </xf>
    <xf numFmtId="165" fontId="25" fillId="3" borderId="0" xfId="0" applyFont="1" applyFill="1" applyBorder="1" applyAlignment="1" applyProtection="1">
      <alignment horizontal="left"/>
      <protection locked="0"/>
    </xf>
    <xf numFmtId="165" fontId="28" fillId="3" borderId="0" xfId="0" applyFont="1" applyFill="1" applyBorder="1" applyProtection="1">
      <protection locked="0"/>
    </xf>
    <xf numFmtId="165" fontId="18" fillId="3" borderId="0" xfId="0" applyFont="1" applyFill="1"/>
    <xf numFmtId="165" fontId="29" fillId="0" borderId="0" xfId="0" applyFont="1" applyAlignment="1">
      <alignment horizontal="centerContinuous"/>
    </xf>
    <xf numFmtId="165" fontId="21" fillId="3" borderId="5" xfId="0" applyFont="1" applyFill="1" applyBorder="1" applyProtection="1">
      <protection locked="0"/>
    </xf>
    <xf numFmtId="165" fontId="22" fillId="3" borderId="4" xfId="0" applyFont="1" applyFill="1" applyBorder="1"/>
    <xf numFmtId="165" fontId="4" fillId="3" borderId="0" xfId="0" applyFont="1" applyFill="1" applyBorder="1" applyProtection="1">
      <protection locked="0"/>
    </xf>
    <xf numFmtId="167" fontId="0" fillId="4" borderId="0" xfId="0" applyNumberFormat="1" applyFill="1" applyBorder="1"/>
    <xf numFmtId="167" fontId="22" fillId="4" borderId="0" xfId="0" applyNumberFormat="1" applyFont="1" applyFill="1" applyBorder="1"/>
    <xf numFmtId="165" fontId="30" fillId="5" borderId="6" xfId="0" applyFont="1" applyFill="1" applyBorder="1" applyAlignment="1">
      <alignment horizontal="center"/>
    </xf>
    <xf numFmtId="167" fontId="30" fillId="5" borderId="6" xfId="0" applyNumberFormat="1" applyFont="1" applyFill="1" applyBorder="1" applyAlignment="1">
      <alignment horizontal="center"/>
    </xf>
    <xf numFmtId="165" fontId="22" fillId="3" borderId="6" xfId="0" applyFont="1" applyFill="1" applyBorder="1" applyAlignment="1">
      <alignment horizontal="center"/>
    </xf>
    <xf numFmtId="165" fontId="22" fillId="3" borderId="6" xfId="0" applyFont="1" applyFill="1" applyBorder="1" applyAlignment="1" applyProtection="1">
      <alignment horizontal="center"/>
    </xf>
    <xf numFmtId="169" fontId="22" fillId="3" borderId="6" xfId="0" applyNumberFormat="1" applyFont="1" applyFill="1" applyBorder="1" applyAlignment="1" applyProtection="1">
      <alignment horizontal="center"/>
    </xf>
    <xf numFmtId="165" fontId="27" fillId="5" borderId="6" xfId="0" applyFont="1" applyFill="1" applyBorder="1" applyAlignment="1">
      <alignment horizontal="center"/>
    </xf>
    <xf numFmtId="167" fontId="0" fillId="5" borderId="6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165" fontId="22" fillId="3" borderId="6" xfId="0" applyFont="1" applyFill="1" applyBorder="1"/>
    <xf numFmtId="165" fontId="22" fillId="3" borderId="6" xfId="0" applyFont="1" applyFill="1" applyBorder="1" applyAlignment="1">
      <alignment horizontal="center" vertical="center"/>
    </xf>
    <xf numFmtId="165" fontId="22" fillId="3" borderId="6" xfId="0" applyFont="1" applyFill="1" applyBorder="1" applyAlignment="1" applyProtection="1">
      <alignment horizontal="center" vertical="center"/>
    </xf>
    <xf numFmtId="1" fontId="22" fillId="3" borderId="6" xfId="0" applyNumberFormat="1" applyFont="1" applyFill="1" applyBorder="1" applyAlignment="1" applyProtection="1">
      <alignment horizontal="center" vertical="center"/>
    </xf>
    <xf numFmtId="165" fontId="18" fillId="4" borderId="6" xfId="0" applyFont="1" applyFill="1" applyBorder="1" applyAlignment="1" applyProtection="1">
      <alignment horizontal="center"/>
    </xf>
    <xf numFmtId="165" fontId="18" fillId="4" borderId="6" xfId="0" applyFont="1" applyFill="1" applyBorder="1" applyAlignment="1">
      <alignment horizontal="center"/>
    </xf>
    <xf numFmtId="169" fontId="18" fillId="4" borderId="6" xfId="0" applyNumberFormat="1" applyFont="1" applyFill="1" applyBorder="1" applyAlignment="1" applyProtection="1">
      <alignment horizontal="center"/>
    </xf>
    <xf numFmtId="165" fontId="18" fillId="3" borderId="6" xfId="0" applyFont="1" applyFill="1" applyBorder="1" applyAlignment="1">
      <alignment horizontal="center"/>
    </xf>
    <xf numFmtId="165" fontId="4" fillId="4" borderId="6" xfId="0" applyFont="1" applyFill="1" applyBorder="1" applyAlignment="1" applyProtection="1">
      <alignment horizontal="center"/>
    </xf>
    <xf numFmtId="165" fontId="4" fillId="4" borderId="6" xfId="0" applyFont="1" applyFill="1" applyBorder="1" applyAlignment="1">
      <alignment horizontal="center"/>
    </xf>
    <xf numFmtId="169" fontId="4" fillId="4" borderId="6" xfId="0" applyNumberFormat="1" applyFont="1" applyFill="1" applyBorder="1" applyAlignment="1" applyProtection="1">
      <alignment horizontal="center"/>
    </xf>
    <xf numFmtId="165" fontId="4" fillId="4" borderId="0" xfId="0" applyFont="1" applyFill="1" applyBorder="1"/>
    <xf numFmtId="165" fontId="0" fillId="5" borderId="6" xfId="0" applyFont="1" applyFill="1" applyBorder="1" applyAlignment="1">
      <alignment horizontal="center"/>
    </xf>
    <xf numFmtId="2" fontId="17" fillId="5" borderId="6" xfId="0" applyNumberFormat="1" applyFont="1" applyFill="1" applyBorder="1" applyAlignment="1">
      <alignment horizontal="center"/>
    </xf>
    <xf numFmtId="4" fontId="17" fillId="5" borderId="6" xfId="0" applyNumberFormat="1" applyFont="1" applyFill="1" applyBorder="1" applyAlignment="1">
      <alignment horizontal="center"/>
    </xf>
    <xf numFmtId="165" fontId="8" fillId="4" borderId="0" xfId="0" applyFont="1" applyFill="1"/>
    <xf numFmtId="170" fontId="8" fillId="4" borderId="0" xfId="0" applyNumberFormat="1" applyFont="1" applyFill="1"/>
    <xf numFmtId="165" fontId="34" fillId="4" borderId="0" xfId="0" applyFont="1" applyFill="1" applyAlignment="1">
      <alignment horizontal="center"/>
    </xf>
    <xf numFmtId="165" fontId="34" fillId="4" borderId="0" xfId="0" applyFont="1" applyFill="1"/>
    <xf numFmtId="170" fontId="34" fillId="4" borderId="0" xfId="0" applyNumberFormat="1" applyFont="1" applyFill="1"/>
    <xf numFmtId="165" fontId="34" fillId="4" borderId="8" xfId="0" applyFont="1" applyFill="1" applyBorder="1" applyAlignment="1">
      <alignment horizontal="center"/>
    </xf>
    <xf numFmtId="165" fontId="34" fillId="4" borderId="8" xfId="0" applyFont="1" applyFill="1" applyBorder="1"/>
    <xf numFmtId="170" fontId="34" fillId="4" borderId="8" xfId="0" applyNumberFormat="1" applyFont="1" applyFill="1" applyBorder="1"/>
    <xf numFmtId="165" fontId="33" fillId="4" borderId="7" xfId="0" applyFont="1" applyFill="1" applyBorder="1" applyAlignment="1">
      <alignment horizontal="center" vertical="center"/>
    </xf>
    <xf numFmtId="165" fontId="33" fillId="4" borderId="7" xfId="0" applyFont="1" applyFill="1" applyBorder="1" applyAlignment="1">
      <alignment horizontal="center" vertical="center" wrapText="1"/>
    </xf>
    <xf numFmtId="170" fontId="34" fillId="4" borderId="0" xfId="0" applyNumberFormat="1" applyFont="1" applyFill="1" applyAlignment="1">
      <alignment horizontal="right"/>
    </xf>
    <xf numFmtId="170" fontId="34" fillId="4" borderId="8" xfId="0" applyNumberFormat="1" applyFont="1" applyFill="1" applyBorder="1" applyAlignment="1">
      <alignment horizontal="right"/>
    </xf>
    <xf numFmtId="4" fontId="34" fillId="4" borderId="0" xfId="0" applyNumberFormat="1" applyFont="1" applyFill="1" applyAlignment="1">
      <alignment horizontal="right"/>
    </xf>
    <xf numFmtId="4" fontId="34" fillId="4" borderId="8" xfId="0" applyNumberFormat="1" applyFont="1" applyFill="1" applyBorder="1" applyAlignment="1">
      <alignment horizontal="right"/>
    </xf>
    <xf numFmtId="165" fontId="34" fillId="4" borderId="0" xfId="0" applyFont="1" applyFill="1" applyAlignment="1">
      <alignment horizontal="right"/>
    </xf>
    <xf numFmtId="165" fontId="34" fillId="4" borderId="8" xfId="0" applyFont="1" applyFill="1" applyBorder="1" applyAlignment="1">
      <alignment horizontal="right"/>
    </xf>
    <xf numFmtId="170" fontId="33" fillId="4" borderId="0" xfId="0" applyNumberFormat="1" applyFont="1" applyFill="1"/>
    <xf numFmtId="170" fontId="0" fillId="5" borderId="6" xfId="0" applyNumberFormat="1" applyFill="1" applyBorder="1" applyAlignment="1">
      <alignment horizontal="center"/>
    </xf>
    <xf numFmtId="170" fontId="17" fillId="5" borderId="6" xfId="0" applyNumberFormat="1" applyFont="1" applyFill="1" applyBorder="1" applyAlignment="1">
      <alignment horizontal="center"/>
    </xf>
    <xf numFmtId="170" fontId="22" fillId="3" borderId="6" xfId="0" applyNumberFormat="1" applyFont="1" applyFill="1" applyBorder="1" applyAlignment="1">
      <alignment horizontal="center" vertical="center"/>
    </xf>
    <xf numFmtId="170" fontId="18" fillId="3" borderId="6" xfId="0" applyNumberFormat="1" applyFont="1" applyFill="1" applyBorder="1" applyAlignment="1">
      <alignment horizontal="center"/>
    </xf>
    <xf numFmtId="170" fontId="4" fillId="4" borderId="6" xfId="0" applyNumberFormat="1" applyFont="1" applyFill="1" applyBorder="1" applyAlignment="1">
      <alignment horizontal="center"/>
    </xf>
    <xf numFmtId="170" fontId="22" fillId="3" borderId="6" xfId="0" applyNumberFormat="1" applyFont="1" applyFill="1" applyBorder="1" applyAlignment="1">
      <alignment horizontal="center"/>
    </xf>
    <xf numFmtId="165" fontId="18" fillId="3" borderId="6" xfId="0" applyFont="1" applyFill="1" applyBorder="1"/>
    <xf numFmtId="165" fontId="18" fillId="3" borderId="6" xfId="0" applyFont="1" applyFill="1" applyBorder="1" applyAlignment="1" applyProtection="1">
      <alignment horizontal="center"/>
    </xf>
    <xf numFmtId="168" fontId="18" fillId="3" borderId="6" xfId="0" applyNumberFormat="1" applyFont="1" applyFill="1" applyBorder="1" applyAlignment="1" applyProtection="1">
      <alignment horizontal="center"/>
    </xf>
    <xf numFmtId="165" fontId="0" fillId="4" borderId="0" xfId="0" applyFill="1"/>
    <xf numFmtId="168" fontId="18" fillId="4" borderId="6" xfId="0" applyNumberFormat="1" applyFont="1" applyFill="1" applyBorder="1" applyAlignment="1" applyProtection="1">
      <alignment horizontal="center"/>
    </xf>
    <xf numFmtId="165" fontId="23" fillId="3" borderId="6" xfId="0" applyFont="1" applyFill="1" applyBorder="1" applyAlignment="1">
      <alignment horizontal="center"/>
    </xf>
    <xf numFmtId="165" fontId="35" fillId="4" borderId="0" xfId="0" applyFont="1" applyFill="1"/>
    <xf numFmtId="0" fontId="37" fillId="0" borderId="0" xfId="89" applyFont="1" applyAlignment="1">
      <alignment horizontal="center"/>
    </xf>
    <xf numFmtId="0" fontId="36" fillId="0" borderId="0" xfId="89"/>
    <xf numFmtId="171" fontId="36" fillId="0" borderId="0" xfId="89" applyNumberFormat="1"/>
    <xf numFmtId="170" fontId="36" fillId="0" borderId="0" xfId="89" applyNumberFormat="1"/>
    <xf numFmtId="171" fontId="36" fillId="0" borderId="0" xfId="89" applyNumberFormat="1" applyAlignment="1">
      <alignment horizontal="right"/>
    </xf>
    <xf numFmtId="0" fontId="37" fillId="0" borderId="0" xfId="89" applyFont="1"/>
    <xf numFmtId="170" fontId="37" fillId="0" borderId="0" xfId="89" applyNumberFormat="1" applyFont="1"/>
    <xf numFmtId="172" fontId="36" fillId="0" borderId="0" xfId="89" applyNumberFormat="1"/>
    <xf numFmtId="170" fontId="17" fillId="3" borderId="6" xfId="0" applyNumberFormat="1" applyFont="1" applyFill="1" applyBorder="1" applyAlignment="1">
      <alignment horizontal="center" vertical="center"/>
    </xf>
    <xf numFmtId="165" fontId="19" fillId="3" borderId="0" xfId="133" applyFont="1" applyFill="1" applyAlignment="1">
      <alignment horizontal="left"/>
    </xf>
    <xf numFmtId="165" fontId="17" fillId="3" borderId="0" xfId="133" applyFont="1" applyFill="1"/>
    <xf numFmtId="165" fontId="17" fillId="3" borderId="0" xfId="133" applyFont="1" applyFill="1" applyProtection="1">
      <protection locked="0"/>
    </xf>
    <xf numFmtId="165" fontId="17" fillId="3" borderId="0" xfId="133" applyFont="1" applyFill="1" applyAlignment="1" applyProtection="1">
      <alignment horizontal="left"/>
      <protection locked="0"/>
    </xf>
    <xf numFmtId="165" fontId="17" fillId="3" borderId="0" xfId="133" applyFont="1" applyFill="1" applyAlignment="1">
      <alignment horizontal="left"/>
    </xf>
    <xf numFmtId="165" fontId="18" fillId="3" borderId="0" xfId="133" applyFont="1" applyFill="1"/>
    <xf numFmtId="165" fontId="4" fillId="3" borderId="0" xfId="133" applyFont="1" applyFill="1" applyAlignment="1">
      <alignment horizontal="left"/>
    </xf>
    <xf numFmtId="165" fontId="21" fillId="3" borderId="10" xfId="133" applyFont="1" applyFill="1" applyBorder="1" applyProtection="1">
      <protection locked="0"/>
    </xf>
    <xf numFmtId="165" fontId="26" fillId="3" borderId="0" xfId="133" applyFont="1" applyFill="1" applyAlignment="1" applyProtection="1">
      <alignment horizontal="left"/>
      <protection locked="0"/>
    </xf>
    <xf numFmtId="37" fontId="17" fillId="3" borderId="0" xfId="133" applyNumberFormat="1" applyFont="1" applyFill="1"/>
    <xf numFmtId="165" fontId="21" fillId="3" borderId="11" xfId="133" applyFont="1" applyFill="1" applyBorder="1" applyProtection="1">
      <protection locked="0"/>
    </xf>
    <xf numFmtId="165" fontId="25" fillId="3" borderId="0" xfId="133" applyFont="1" applyFill="1" applyAlignment="1" applyProtection="1">
      <alignment horizontal="left"/>
      <protection locked="0"/>
    </xf>
    <xf numFmtId="165" fontId="28" fillId="3" borderId="0" xfId="133" applyFont="1" applyFill="1" applyProtection="1">
      <protection locked="0"/>
    </xf>
    <xf numFmtId="165" fontId="24" fillId="3" borderId="0" xfId="133" applyFont="1" applyFill="1"/>
    <xf numFmtId="165" fontId="4" fillId="3" borderId="0" xfId="133" applyFont="1" applyFill="1"/>
    <xf numFmtId="165" fontId="17" fillId="3" borderId="10" xfId="133" applyFont="1" applyFill="1" applyBorder="1"/>
    <xf numFmtId="10" fontId="4" fillId="3" borderId="0" xfId="133" applyNumberFormat="1" applyFont="1" applyFill="1"/>
    <xf numFmtId="165" fontId="17" fillId="3" borderId="0" xfId="133" applyFont="1" applyFill="1" applyAlignment="1">
      <alignment horizontal="right"/>
    </xf>
    <xf numFmtId="166" fontId="4" fillId="3" borderId="0" xfId="133" applyNumberFormat="1" applyFont="1" applyFill="1"/>
    <xf numFmtId="165" fontId="4" fillId="3" borderId="0" xfId="133" applyFont="1" applyFill="1" applyProtection="1">
      <protection locked="0"/>
    </xf>
    <xf numFmtId="170" fontId="30" fillId="5" borderId="6" xfId="133" applyNumberFormat="1" applyFont="1" applyFill="1" applyBorder="1" applyAlignment="1">
      <alignment horizontal="center"/>
    </xf>
    <xf numFmtId="165" fontId="27" fillId="5" borderId="6" xfId="133" applyFont="1" applyFill="1" applyBorder="1" applyAlignment="1">
      <alignment horizontal="center"/>
    </xf>
    <xf numFmtId="170" fontId="43" fillId="5" borderId="6" xfId="133" applyNumberFormat="1" applyFill="1" applyBorder="1" applyAlignment="1">
      <alignment horizontal="center"/>
    </xf>
    <xf numFmtId="2" fontId="43" fillId="5" borderId="6" xfId="133" applyNumberFormat="1" applyFill="1" applyBorder="1" applyAlignment="1">
      <alignment horizontal="center"/>
    </xf>
    <xf numFmtId="167" fontId="43" fillId="4" borderId="0" xfId="133" applyNumberFormat="1" applyFill="1"/>
    <xf numFmtId="165" fontId="30" fillId="5" borderId="6" xfId="133" applyFont="1" applyFill="1" applyBorder="1" applyAlignment="1">
      <alignment horizontal="center"/>
    </xf>
    <xf numFmtId="167" fontId="30" fillId="5" borderId="6" xfId="133" applyNumberFormat="1" applyFont="1" applyFill="1" applyBorder="1" applyAlignment="1">
      <alignment horizontal="center"/>
    </xf>
    <xf numFmtId="165" fontId="43" fillId="5" borderId="6" xfId="133" applyFill="1" applyBorder="1" applyAlignment="1">
      <alignment horizontal="center"/>
    </xf>
    <xf numFmtId="2" fontId="17" fillId="5" borderId="6" xfId="133" applyNumberFormat="1" applyFont="1" applyFill="1" applyBorder="1" applyAlignment="1">
      <alignment horizontal="center"/>
    </xf>
    <xf numFmtId="170" fontId="17" fillId="5" borderId="6" xfId="133" applyNumberFormat="1" applyFont="1" applyFill="1" applyBorder="1" applyAlignment="1">
      <alignment horizontal="center"/>
    </xf>
    <xf numFmtId="4" fontId="17" fillId="5" borderId="6" xfId="133" applyNumberFormat="1" applyFont="1" applyFill="1" applyBorder="1" applyAlignment="1">
      <alignment horizontal="center"/>
    </xf>
    <xf numFmtId="167" fontId="17" fillId="4" borderId="0" xfId="133" applyNumberFormat="1" applyFont="1" applyFill="1"/>
    <xf numFmtId="165" fontId="17" fillId="3" borderId="6" xfId="133" applyFont="1" applyFill="1" applyBorder="1" applyAlignment="1">
      <alignment horizontal="center" vertical="center"/>
    </xf>
    <xf numFmtId="1" fontId="17" fillId="3" borderId="6" xfId="133" applyNumberFormat="1" applyFont="1" applyFill="1" applyBorder="1" applyAlignment="1">
      <alignment horizontal="center" vertical="center"/>
    </xf>
    <xf numFmtId="165" fontId="18" fillId="4" borderId="6" xfId="133" applyFont="1" applyFill="1" applyBorder="1" applyAlignment="1">
      <alignment horizontal="center"/>
    </xf>
    <xf numFmtId="169" fontId="18" fillId="4" borderId="6" xfId="133" applyNumberFormat="1" applyFont="1" applyFill="1" applyBorder="1" applyAlignment="1">
      <alignment horizontal="center"/>
    </xf>
    <xf numFmtId="165" fontId="4" fillId="4" borderId="6" xfId="133" applyFont="1" applyFill="1" applyBorder="1" applyAlignment="1">
      <alignment horizontal="center"/>
    </xf>
    <xf numFmtId="169" fontId="4" fillId="4" borderId="6" xfId="133" applyNumberFormat="1" applyFont="1" applyFill="1" applyBorder="1" applyAlignment="1">
      <alignment horizontal="center"/>
    </xf>
    <xf numFmtId="170" fontId="4" fillId="4" borderId="6" xfId="133" applyNumberFormat="1" applyFont="1" applyFill="1" applyBorder="1" applyAlignment="1">
      <alignment horizontal="center"/>
    </xf>
    <xf numFmtId="165" fontId="4" fillId="4" borderId="0" xfId="133" applyFont="1" applyFill="1"/>
    <xf numFmtId="165" fontId="17" fillId="3" borderId="6" xfId="133" applyFont="1" applyFill="1" applyBorder="1" applyAlignment="1">
      <alignment horizontal="center"/>
    </xf>
    <xf numFmtId="169" fontId="17" fillId="3" borderId="6" xfId="133" applyNumberFormat="1" applyFont="1" applyFill="1" applyBorder="1" applyAlignment="1">
      <alignment horizontal="center"/>
    </xf>
    <xf numFmtId="166" fontId="17" fillId="3" borderId="0" xfId="133" applyNumberFormat="1" applyFont="1" applyFill="1"/>
    <xf numFmtId="168" fontId="18" fillId="4" borderId="6" xfId="133" applyNumberFormat="1" applyFont="1" applyFill="1" applyBorder="1" applyAlignment="1">
      <alignment horizontal="center"/>
    </xf>
    <xf numFmtId="165" fontId="18" fillId="3" borderId="6" xfId="133" applyFont="1" applyFill="1" applyBorder="1"/>
    <xf numFmtId="165" fontId="42" fillId="3" borderId="9" xfId="133" applyFont="1" applyFill="1" applyBorder="1" applyAlignment="1">
      <alignment horizontal="center" vertical="center"/>
    </xf>
    <xf numFmtId="165" fontId="17" fillId="3" borderId="6" xfId="133" applyFont="1" applyFill="1" applyBorder="1"/>
    <xf numFmtId="165" fontId="35" fillId="4" borderId="0" xfId="133" applyFont="1" applyFill="1"/>
    <xf numFmtId="165" fontId="43" fillId="4" borderId="0" xfId="133" applyFill="1"/>
    <xf numFmtId="165" fontId="17" fillId="3" borderId="0" xfId="133" applyFont="1" applyFill="1" applyAlignment="1">
      <alignment horizontal="centerContinuous"/>
    </xf>
    <xf numFmtId="165" fontId="17" fillId="3" borderId="0" xfId="133" applyFont="1" applyFill="1" applyAlignment="1">
      <alignment horizontal="center"/>
    </xf>
    <xf numFmtId="37" fontId="17" fillId="3" borderId="0" xfId="133" applyNumberFormat="1" applyFont="1" applyFill="1" applyAlignment="1">
      <alignment horizontal="left"/>
    </xf>
    <xf numFmtId="10" fontId="17" fillId="3" borderId="0" xfId="133" applyNumberFormat="1" applyFont="1" applyFill="1"/>
    <xf numFmtId="165" fontId="42" fillId="3" borderId="9" xfId="133" applyFont="1" applyFill="1" applyBorder="1" applyAlignment="1">
      <alignment horizontal="center" vertical="center"/>
    </xf>
    <xf numFmtId="170" fontId="17" fillId="4" borderId="6" xfId="133" applyNumberFormat="1" applyFont="1" applyFill="1" applyBorder="1" applyAlignment="1">
      <alignment horizontal="center" vertical="center"/>
    </xf>
    <xf numFmtId="165" fontId="4" fillId="4" borderId="0" xfId="133" applyFont="1" applyFill="1" applyAlignment="1">
      <alignment horizontal="center"/>
    </xf>
    <xf numFmtId="170" fontId="18" fillId="4" borderId="6" xfId="133" applyNumberFormat="1" applyFont="1" applyFill="1" applyBorder="1" applyAlignment="1">
      <alignment horizontal="center"/>
    </xf>
    <xf numFmtId="165" fontId="17" fillId="4" borderId="0" xfId="133" applyFont="1" applyFill="1"/>
    <xf numFmtId="170" fontId="17" fillId="4" borderId="6" xfId="133" applyNumberFormat="1" applyFont="1" applyFill="1" applyBorder="1" applyAlignment="1">
      <alignment horizontal="center"/>
    </xf>
  </cellXfs>
  <cellStyles count="134">
    <cellStyle name="Comma 2" xfId="90" xr:uid="{00000000-0005-0000-0000-000000000000}"/>
    <cellStyle name="Comma 3" xfId="91" xr:uid="{00000000-0005-0000-0000-000001000000}"/>
    <cellStyle name="Euro" xfId="92" xr:uid="{00000000-0005-0000-0000-000002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Millares 2" xfId="93" xr:uid="{00000000-0005-0000-0000-00006D000000}"/>
    <cellStyle name="Millares 2 2" xfId="94" xr:uid="{00000000-0005-0000-0000-00006E000000}"/>
    <cellStyle name="Millares 2 3" xfId="95" xr:uid="{00000000-0005-0000-0000-00006F000000}"/>
    <cellStyle name="Millares 3" xfId="96" xr:uid="{00000000-0005-0000-0000-000070000000}"/>
    <cellStyle name="Millares 3 2" xfId="97" xr:uid="{00000000-0005-0000-0000-000071000000}"/>
    <cellStyle name="Moneda 2" xfId="98" xr:uid="{00000000-0005-0000-0000-000072000000}"/>
    <cellStyle name="Normal" xfId="0" builtinId="0"/>
    <cellStyle name="Normal 2" xfId="89" xr:uid="{00000000-0005-0000-0000-000074000000}"/>
    <cellStyle name="Normal 2 2" xfId="99" xr:uid="{00000000-0005-0000-0000-000075000000}"/>
    <cellStyle name="Normal 2 3" xfId="100" xr:uid="{00000000-0005-0000-0000-000076000000}"/>
    <cellStyle name="Normal 2 4" xfId="101" xr:uid="{00000000-0005-0000-0000-000077000000}"/>
    <cellStyle name="Normal 2 5" xfId="102" xr:uid="{00000000-0005-0000-0000-000078000000}"/>
    <cellStyle name="Normal 2 6" xfId="103" xr:uid="{00000000-0005-0000-0000-000079000000}"/>
    <cellStyle name="Normal 2 7" xfId="133" xr:uid="{12AE0F88-8B18-AB43-B61E-DBA490A19910}"/>
    <cellStyle name="Normal 3" xfId="104" xr:uid="{00000000-0005-0000-0000-00007A000000}"/>
    <cellStyle name="Normal 3 2" xfId="105" xr:uid="{00000000-0005-0000-0000-00007B000000}"/>
    <cellStyle name="Normal 3 3" xfId="106" xr:uid="{00000000-0005-0000-0000-00007C000000}"/>
    <cellStyle name="Normal 4" xfId="107" xr:uid="{00000000-0005-0000-0000-00007D000000}"/>
    <cellStyle name="Normal 5" xfId="108" xr:uid="{00000000-0005-0000-0000-00007E000000}"/>
    <cellStyle name="Percent 2" xfId="109" xr:uid="{00000000-0005-0000-0000-00007F000000}"/>
    <cellStyle name="Porcentaje 2" xfId="110" xr:uid="{00000000-0005-0000-0000-000080000000}"/>
    <cellStyle name="Porcentaje 2 2" xfId="111" xr:uid="{00000000-0005-0000-0000-000081000000}"/>
    <cellStyle name="Porcentaje 2 3" xfId="112" xr:uid="{00000000-0005-0000-0000-000082000000}"/>
    <cellStyle name="Porcentaje 3" xfId="113" xr:uid="{00000000-0005-0000-0000-000083000000}"/>
    <cellStyle name="Porcentual 2" xfId="114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'Ejercicio Cw (Lucky)'!$K$7:$K$47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'Ejercicio Cw (Lucky)'!$M$7:$M$47</c:f>
              <c:numCache>
                <c:formatCode>General_)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6-4646-9916-E88D5D82C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363544"/>
        <c:axId val="1075369704"/>
      </c:barChart>
      <c:catAx>
        <c:axId val="107536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97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75369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075363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4"/>
          <c:y val="0.120000195312818"/>
          <c:w val="0.79623870155379506"/>
          <c:h val="0.52000084635554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'EjercicioCs (Alexa)'!$K$7:$K$47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'EjercicioCs (Alexa)'!$M$7:$M$47</c:f>
              <c:numCache>
                <c:formatCode>General_)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B-4245-BA33-FC5776CB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843247"/>
        <c:axId val="1"/>
      </c:barChart>
      <c:catAx>
        <c:axId val="2092843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502764282"/>
              <c:y val="0.806668416447944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34059306416E-2"/>
              <c:y val="0.16666666666666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2092843247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orientation="landscape" horizontalDpi="120" verticalDpi="144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12</xdr:row>
      <xdr:rowOff>38100</xdr:rowOff>
    </xdr:from>
    <xdr:to>
      <xdr:col>7</xdr:col>
      <xdr:colOff>660400</xdr:colOff>
      <xdr:row>18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9962C3-462E-DA4D-BA4A-4043FD4800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a&#769;menes/Solucio&#769;n%20de%20Exa&#769;menes/Investigacio&#769;n%20de%20Operaciones/Segundo%20parcial/Segundo%20Parcial%20I-2006/Segundo%20Parcial%20c-I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so%20Metodos-IVO-II-2018/Metodos%202-II%20parcial-2018-propuesta/Metodos%202-II%20Parcial-Resp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t"/>
      <sheetName val="Árbol"/>
      <sheetName val="Colas"/>
    </sheetNames>
    <sheetDataSet>
      <sheetData sheetId="0" refreshError="1"/>
      <sheetData sheetId="1">
        <row r="4">
          <cell r="Y4">
            <v>0.45000000000000007</v>
          </cell>
        </row>
        <row r="5">
          <cell r="Y5" t="str">
            <v>Grande</v>
          </cell>
        </row>
        <row r="6">
          <cell r="AB6">
            <v>21950000</v>
          </cell>
        </row>
        <row r="7">
          <cell r="Y7">
            <v>22000000</v>
          </cell>
          <cell r="Z7">
            <v>21950000</v>
          </cell>
        </row>
        <row r="9">
          <cell r="Y9">
            <v>0.4</v>
          </cell>
        </row>
        <row r="10">
          <cell r="U10" t="str">
            <v>Limitado</v>
          </cell>
          <cell r="Y10" t="str">
            <v>Medio</v>
          </cell>
        </row>
        <row r="11">
          <cell r="AB11">
            <v>7950000</v>
          </cell>
        </row>
        <row r="12">
          <cell r="U12">
            <v>0</v>
          </cell>
          <cell r="V12">
            <v>11550000.000000002</v>
          </cell>
          <cell r="Y12">
            <v>8000000</v>
          </cell>
          <cell r="Z12">
            <v>7950000</v>
          </cell>
        </row>
        <row r="14">
          <cell r="Y14">
            <v>0.15</v>
          </cell>
        </row>
        <row r="15">
          <cell r="Y15" t="str">
            <v>Fracaso</v>
          </cell>
        </row>
        <row r="16">
          <cell r="Q16">
            <v>0.6</v>
          </cell>
          <cell r="AB16">
            <v>-10050000</v>
          </cell>
        </row>
        <row r="17">
          <cell r="Q17" t="str">
            <v>Sobresaliente</v>
          </cell>
          <cell r="Y17">
            <v>-10000000</v>
          </cell>
          <cell r="Z17">
            <v>-10050000</v>
          </cell>
        </row>
        <row r="18">
          <cell r="S18">
            <v>1</v>
          </cell>
        </row>
        <row r="19">
          <cell r="Q19">
            <v>0</v>
          </cell>
          <cell r="R19">
            <v>11550000.000000002</v>
          </cell>
          <cell r="Y19">
            <v>0.45000000000000007</v>
          </cell>
        </row>
        <row r="20">
          <cell r="Y20" t="str">
            <v>Grande</v>
          </cell>
        </row>
        <row r="21">
          <cell r="AB21">
            <v>11950000</v>
          </cell>
        </row>
        <row r="22">
          <cell r="Y22">
            <v>12000000</v>
          </cell>
          <cell r="Z22">
            <v>11950000</v>
          </cell>
        </row>
        <row r="24">
          <cell r="Y24">
            <v>0.4</v>
          </cell>
        </row>
        <row r="25">
          <cell r="U25" t="str">
            <v>Amplio</v>
          </cell>
          <cell r="Y25" t="str">
            <v>Medio</v>
          </cell>
        </row>
        <row r="26">
          <cell r="AB26">
            <v>7950000</v>
          </cell>
        </row>
        <row r="27">
          <cell r="U27">
            <v>0</v>
          </cell>
          <cell r="V27">
            <v>8250000</v>
          </cell>
          <cell r="Y27">
            <v>8000000</v>
          </cell>
          <cell r="Z27">
            <v>7950000</v>
          </cell>
        </row>
        <row r="29">
          <cell r="Y29">
            <v>0.15</v>
          </cell>
        </row>
        <row r="30">
          <cell r="Y30" t="str">
            <v>Fracaso</v>
          </cell>
        </row>
        <row r="31">
          <cell r="AB31">
            <v>-2050000</v>
          </cell>
        </row>
        <row r="32">
          <cell r="Y32">
            <v>-2000000</v>
          </cell>
          <cell r="Z32">
            <v>-2050000</v>
          </cell>
        </row>
        <row r="34">
          <cell r="Y34">
            <v>0.1</v>
          </cell>
        </row>
        <row r="35">
          <cell r="Y35" t="str">
            <v>Grande</v>
          </cell>
        </row>
        <row r="36">
          <cell r="AB36">
            <v>21950000</v>
          </cell>
        </row>
        <row r="37">
          <cell r="Y37">
            <v>22000000</v>
          </cell>
          <cell r="Z37">
            <v>21950000</v>
          </cell>
        </row>
        <row r="39">
          <cell r="Y39">
            <v>0.4</v>
          </cell>
        </row>
        <row r="40">
          <cell r="U40" t="str">
            <v>Limitado</v>
          </cell>
          <cell r="Y40" t="str">
            <v>Medio</v>
          </cell>
        </row>
        <row r="41">
          <cell r="AB41">
            <v>7950000</v>
          </cell>
        </row>
        <row r="42">
          <cell r="U42">
            <v>0</v>
          </cell>
          <cell r="V42">
            <v>350000</v>
          </cell>
          <cell r="Y42">
            <v>8000000</v>
          </cell>
          <cell r="Z42">
            <v>7950000</v>
          </cell>
        </row>
        <row r="44">
          <cell r="Y44">
            <v>0.5</v>
          </cell>
        </row>
        <row r="45">
          <cell r="Y45" t="str">
            <v>Fracaso</v>
          </cell>
        </row>
        <row r="46">
          <cell r="Q46">
            <v>0.3</v>
          </cell>
          <cell r="AB46">
            <v>-10050000</v>
          </cell>
        </row>
        <row r="47">
          <cell r="M47" t="str">
            <v>Con audiencia</v>
          </cell>
          <cell r="Q47" t="str">
            <v>Buena</v>
          </cell>
          <cell r="Y47">
            <v>-10000000</v>
          </cell>
          <cell r="Z47">
            <v>-10050000</v>
          </cell>
        </row>
        <row r="48">
          <cell r="S48">
            <v>2</v>
          </cell>
        </row>
        <row r="49">
          <cell r="M49">
            <v>-50000</v>
          </cell>
          <cell r="N49">
            <v>8330000.0000000009</v>
          </cell>
          <cell r="Q49">
            <v>0</v>
          </cell>
          <cell r="R49">
            <v>3350000</v>
          </cell>
          <cell r="Y49">
            <v>0.1</v>
          </cell>
        </row>
        <row r="50">
          <cell r="Y50" t="str">
            <v>Grande</v>
          </cell>
        </row>
        <row r="51">
          <cell r="AB51">
            <v>11950000</v>
          </cell>
        </row>
        <row r="52">
          <cell r="Y52">
            <v>12000000</v>
          </cell>
          <cell r="Z52">
            <v>11950000</v>
          </cell>
        </row>
        <row r="54">
          <cell r="Y54">
            <v>0.4</v>
          </cell>
        </row>
        <row r="55">
          <cell r="U55" t="str">
            <v>Amplio</v>
          </cell>
          <cell r="Y55" t="str">
            <v>Medio</v>
          </cell>
        </row>
        <row r="56">
          <cell r="AB56">
            <v>7950000</v>
          </cell>
        </row>
        <row r="57">
          <cell r="U57">
            <v>0</v>
          </cell>
          <cell r="V57">
            <v>3350000</v>
          </cell>
          <cell r="Y57">
            <v>8000000</v>
          </cell>
          <cell r="Z57">
            <v>7950000</v>
          </cell>
        </row>
        <row r="59">
          <cell r="Y59">
            <v>0.5</v>
          </cell>
        </row>
        <row r="60">
          <cell r="Y60" t="str">
            <v>Fracaso</v>
          </cell>
        </row>
        <row r="61">
          <cell r="AB61">
            <v>-2050000</v>
          </cell>
        </row>
        <row r="62">
          <cell r="Y62">
            <v>-2000000</v>
          </cell>
          <cell r="Z62">
            <v>-2050000</v>
          </cell>
        </row>
        <row r="64">
          <cell r="Y64">
            <v>0</v>
          </cell>
        </row>
        <row r="65">
          <cell r="Y65" t="str">
            <v>Grande</v>
          </cell>
        </row>
        <row r="66">
          <cell r="AB66">
            <v>21950000</v>
          </cell>
        </row>
        <row r="67">
          <cell r="Y67">
            <v>22000000</v>
          </cell>
          <cell r="Z67">
            <v>21950000</v>
          </cell>
        </row>
        <row r="69">
          <cell r="Y69">
            <v>0.40000000000000008</v>
          </cell>
        </row>
        <row r="70">
          <cell r="U70" t="str">
            <v>Limitado</v>
          </cell>
          <cell r="Y70" t="str">
            <v>Medio</v>
          </cell>
        </row>
        <row r="71">
          <cell r="AB71">
            <v>7950000</v>
          </cell>
        </row>
        <row r="72">
          <cell r="U72">
            <v>0</v>
          </cell>
          <cell r="V72">
            <v>-2849999.9999999995</v>
          </cell>
          <cell r="Y72">
            <v>8000000</v>
          </cell>
          <cell r="Z72">
            <v>7950000</v>
          </cell>
        </row>
        <row r="74">
          <cell r="Y74">
            <v>0.6</v>
          </cell>
        </row>
        <row r="75">
          <cell r="Y75" t="str">
            <v>Fracaso</v>
          </cell>
        </row>
        <row r="76">
          <cell r="Q76">
            <v>0.1</v>
          </cell>
          <cell r="AB76">
            <v>-10050000</v>
          </cell>
        </row>
        <row r="77">
          <cell r="Q77" t="str">
            <v>Mala</v>
          </cell>
          <cell r="Y77">
            <v>-10000000</v>
          </cell>
          <cell r="Z77">
            <v>-10050000</v>
          </cell>
        </row>
        <row r="78">
          <cell r="K78">
            <v>1</v>
          </cell>
          <cell r="S78">
            <v>2</v>
          </cell>
        </row>
        <row r="79">
          <cell r="J79">
            <v>8330000.0000000009</v>
          </cell>
          <cell r="Q79">
            <v>0</v>
          </cell>
          <cell r="R79">
            <v>3950000</v>
          </cell>
          <cell r="Y79">
            <v>0</v>
          </cell>
        </row>
        <row r="80">
          <cell r="Y80" t="str">
            <v>Grande</v>
          </cell>
        </row>
        <row r="81">
          <cell r="AB81">
            <v>11950000</v>
          </cell>
        </row>
        <row r="82">
          <cell r="Y82">
            <v>12000000</v>
          </cell>
          <cell r="Z82">
            <v>11950000</v>
          </cell>
        </row>
        <row r="84">
          <cell r="Y84">
            <v>0.6</v>
          </cell>
        </row>
        <row r="85">
          <cell r="U85" t="str">
            <v>Amplio</v>
          </cell>
          <cell r="Y85" t="str">
            <v>Fracaso</v>
          </cell>
        </row>
        <row r="86">
          <cell r="AB86">
            <v>7950000</v>
          </cell>
        </row>
        <row r="87">
          <cell r="U87">
            <v>0</v>
          </cell>
          <cell r="V87">
            <v>3950000</v>
          </cell>
          <cell r="Y87">
            <v>8000000</v>
          </cell>
          <cell r="Z87">
            <v>7950000</v>
          </cell>
        </row>
        <row r="89">
          <cell r="Y89">
            <v>0.40000000000000008</v>
          </cell>
        </row>
        <row r="90">
          <cell r="Y90" t="str">
            <v>Medio</v>
          </cell>
        </row>
        <row r="91">
          <cell r="AB91">
            <v>-2050000</v>
          </cell>
        </row>
        <row r="92">
          <cell r="Y92">
            <v>-2000000</v>
          </cell>
          <cell r="Z92">
            <v>-2050000</v>
          </cell>
        </row>
        <row r="94">
          <cell r="U94">
            <v>0.3</v>
          </cell>
        </row>
        <row r="95">
          <cell r="U95" t="str">
            <v>Grande</v>
          </cell>
        </row>
        <row r="96">
          <cell r="AB96">
            <v>22000000</v>
          </cell>
        </row>
        <row r="97">
          <cell r="U97">
            <v>22000000</v>
          </cell>
          <cell r="V97">
            <v>22000000</v>
          </cell>
        </row>
        <row r="99">
          <cell r="U99">
            <v>0.4</v>
          </cell>
        </row>
        <row r="100">
          <cell r="Q100" t="str">
            <v>Limitado</v>
          </cell>
          <cell r="U100" t="str">
            <v>Medio</v>
          </cell>
        </row>
        <row r="101">
          <cell r="AB101">
            <v>8000000</v>
          </cell>
        </row>
        <row r="102">
          <cell r="Q102">
            <v>0</v>
          </cell>
          <cell r="R102">
            <v>6800000</v>
          </cell>
          <cell r="U102">
            <v>8000000</v>
          </cell>
          <cell r="V102">
            <v>8000000</v>
          </cell>
        </row>
        <row r="104">
          <cell r="U104">
            <v>0.3</v>
          </cell>
        </row>
        <row r="105">
          <cell r="U105" t="str">
            <v>Fracaso</v>
          </cell>
        </row>
        <row r="106">
          <cell r="AB106">
            <v>-10000000</v>
          </cell>
        </row>
        <row r="107">
          <cell r="M107" t="str">
            <v>Sin audiencia</v>
          </cell>
          <cell r="U107">
            <v>-10000000</v>
          </cell>
          <cell r="V107">
            <v>-10000000</v>
          </cell>
        </row>
        <row r="108">
          <cell r="O108">
            <v>1</v>
          </cell>
        </row>
        <row r="109">
          <cell r="M109">
            <v>0</v>
          </cell>
          <cell r="N109">
            <v>6800000</v>
          </cell>
          <cell r="U109">
            <v>0.3</v>
          </cell>
        </row>
        <row r="110">
          <cell r="U110" t="str">
            <v>Grande</v>
          </cell>
        </row>
        <row r="111">
          <cell r="AB111">
            <v>12000000</v>
          </cell>
        </row>
        <row r="112">
          <cell r="U112">
            <v>12000000</v>
          </cell>
          <cell r="V112">
            <v>12000000</v>
          </cell>
        </row>
        <row r="114">
          <cell r="U114">
            <v>0.4</v>
          </cell>
        </row>
        <row r="115">
          <cell r="Q115" t="str">
            <v>Amplio</v>
          </cell>
          <cell r="U115" t="str">
            <v>Medio</v>
          </cell>
        </row>
        <row r="116">
          <cell r="AB116">
            <v>8000000</v>
          </cell>
        </row>
        <row r="117">
          <cell r="Q117">
            <v>0</v>
          </cell>
          <cell r="R117">
            <v>6200000</v>
          </cell>
          <cell r="U117">
            <v>8000000</v>
          </cell>
          <cell r="V117">
            <v>8000000</v>
          </cell>
        </row>
        <row r="119">
          <cell r="U119">
            <v>0.3</v>
          </cell>
        </row>
        <row r="120">
          <cell r="U120" t="str">
            <v>Fracaso</v>
          </cell>
        </row>
        <row r="121">
          <cell r="AB121">
            <v>-2000000</v>
          </cell>
        </row>
        <row r="122">
          <cell r="U122">
            <v>-2000000</v>
          </cell>
          <cell r="V122">
            <v>-2000000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ov"/>
      <sheetName val="Colas"/>
      <sheetName val="Markov (Enrique)"/>
      <sheetName val="Sheet2"/>
      <sheetName val="Sheet3"/>
    </sheetNames>
    <sheetDataSet>
      <sheetData sheetId="0"/>
      <sheetData sheetId="1" refreshError="1">
        <row r="5">
          <cell r="E5" t="str">
            <v>hour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O186"/>
  <sheetViews>
    <sheetView showGridLines="0" showRowColHeaders="0" workbookViewId="0">
      <selection activeCell="G4" sqref="G4"/>
    </sheetView>
  </sheetViews>
  <sheetFormatPr baseColWidth="10" defaultColWidth="9.7109375" defaultRowHeight="16"/>
  <cols>
    <col min="1" max="1" width="6.42578125" style="12" customWidth="1"/>
    <col min="2" max="16384" width="9.7109375" style="12"/>
  </cols>
  <sheetData>
    <row r="1" spans="1:16" ht="17" thickBot="1">
      <c r="A1" s="11"/>
      <c r="E1" s="13"/>
    </row>
    <row r="2" spans="1:16" ht="20" customHeight="1" thickBot="1">
      <c r="C2" s="7" t="s">
        <v>0</v>
      </c>
      <c r="D2" s="8"/>
      <c r="E2" s="9"/>
      <c r="F2" s="10"/>
      <c r="G2" s="14"/>
    </row>
    <row r="3" spans="1:16">
      <c r="B3" s="11"/>
      <c r="C3" s="15" t="s">
        <v>1</v>
      </c>
      <c r="D3" s="16"/>
      <c r="E3" s="16"/>
      <c r="F3" s="16"/>
    </row>
    <row r="4" spans="1:16" ht="13.5" customHeight="1">
      <c r="B4" s="11"/>
      <c r="C4" s="60" t="s">
        <v>2</v>
      </c>
      <c r="D4" s="16"/>
      <c r="E4" s="16"/>
      <c r="F4" s="16"/>
    </row>
    <row r="5" spans="1:16" ht="24.75" customHeight="1">
      <c r="B5" s="1" t="s">
        <v>3</v>
      </c>
      <c r="C5" s="3"/>
    </row>
    <row r="6" spans="1:16" ht="3.75" customHeight="1">
      <c r="B6" s="3"/>
      <c r="C6" s="3"/>
      <c r="K6" s="13"/>
      <c r="L6" s="13"/>
    </row>
    <row r="7" spans="1:16" ht="20.25" customHeight="1">
      <c r="B7" s="3"/>
      <c r="C7" s="5" t="s">
        <v>4</v>
      </c>
    </row>
    <row r="8" spans="1:16" ht="3" customHeight="1">
      <c r="B8" s="3"/>
      <c r="C8" s="6"/>
      <c r="L8" s="13"/>
      <c r="M8" s="13"/>
      <c r="N8" s="13"/>
      <c r="O8" s="13"/>
      <c r="P8" s="13"/>
    </row>
    <row r="9" spans="1:16" ht="20.25" customHeight="1">
      <c r="B9" s="3"/>
      <c r="C9" s="5" t="s">
        <v>5</v>
      </c>
      <c r="L9" s="13"/>
      <c r="M9" s="13"/>
      <c r="N9" s="13"/>
      <c r="O9" s="13"/>
      <c r="P9" s="13"/>
    </row>
    <row r="10" spans="1:16" ht="3" customHeight="1">
      <c r="B10" s="3"/>
      <c r="C10" s="6"/>
      <c r="L10" s="13"/>
      <c r="M10" s="13"/>
      <c r="N10" s="13"/>
      <c r="O10" s="13"/>
      <c r="P10" s="13"/>
    </row>
    <row r="11" spans="1:16" ht="19.5" customHeight="1">
      <c r="B11" s="3"/>
      <c r="C11" s="5" t="s">
        <v>6</v>
      </c>
      <c r="L11" s="13"/>
      <c r="M11" s="13"/>
      <c r="N11" s="13"/>
      <c r="O11" s="13"/>
      <c r="P11" s="13"/>
    </row>
    <row r="12" spans="1:16" ht="3" customHeight="1">
      <c r="B12" s="3"/>
      <c r="C12" s="6"/>
      <c r="L12" s="13"/>
      <c r="M12" s="13"/>
      <c r="N12" s="13"/>
      <c r="O12" s="13"/>
      <c r="P12" s="13"/>
    </row>
    <row r="13" spans="1:16" ht="19.5" customHeight="1">
      <c r="B13" s="3"/>
      <c r="C13" s="5" t="s">
        <v>7</v>
      </c>
    </row>
    <row r="14" spans="1:16" ht="3" customHeight="1">
      <c r="B14" s="3"/>
      <c r="C14" s="6"/>
    </row>
    <row r="15" spans="1:16" ht="12" customHeight="1">
      <c r="B15" s="4"/>
      <c r="C15" s="3"/>
    </row>
    <row r="16" spans="1:16">
      <c r="B16" s="2" t="s">
        <v>8</v>
      </c>
      <c r="C16" s="11"/>
      <c r="H16" s="11"/>
    </row>
    <row r="17" spans="2:18" ht="14.25" customHeight="1">
      <c r="B17" s="2" t="s">
        <v>9</v>
      </c>
      <c r="C17" s="3"/>
    </row>
    <row r="18" spans="2:18" ht="10.5" customHeight="1">
      <c r="B18" s="11"/>
      <c r="C18" s="3"/>
    </row>
    <row r="19" spans="2:18">
      <c r="B19" s="2" t="s">
        <v>10</v>
      </c>
      <c r="C19" s="17"/>
    </row>
    <row r="20" spans="2:18" ht="15.75" customHeight="1">
      <c r="B20" s="11"/>
      <c r="C20" s="17"/>
      <c r="D20" s="17"/>
      <c r="E20" s="17"/>
      <c r="F20" s="17"/>
      <c r="G20" s="18"/>
      <c r="H20" s="17"/>
      <c r="K20" s="13"/>
      <c r="L20" s="19"/>
      <c r="N20" s="13"/>
      <c r="O20" s="19"/>
      <c r="R20" s="13"/>
    </row>
    <row r="21" spans="2:18">
      <c r="C21" s="2"/>
      <c r="D21" s="17"/>
      <c r="E21" s="17"/>
      <c r="G21" s="20"/>
      <c r="K21" s="13"/>
      <c r="L21" s="19"/>
      <c r="R21" s="13"/>
    </row>
    <row r="22" spans="2:18">
      <c r="C22" s="2"/>
      <c r="D22" s="17"/>
      <c r="E22" s="17"/>
      <c r="G22" s="20"/>
      <c r="L22" s="19"/>
      <c r="O22" s="13"/>
      <c r="Q22" s="21"/>
    </row>
    <row r="23" spans="2:18">
      <c r="C23" s="2"/>
      <c r="D23" s="17"/>
      <c r="E23" s="17"/>
      <c r="F23" s="22"/>
    </row>
    <row r="24" spans="2:18">
      <c r="B24" s="23"/>
      <c r="K24" s="13"/>
      <c r="L24" s="19"/>
      <c r="N24" s="19"/>
      <c r="O24" s="19"/>
    </row>
    <row r="25" spans="2:18">
      <c r="B25" s="13"/>
      <c r="F25" s="24"/>
      <c r="M25" s="25"/>
      <c r="O25" s="26"/>
      <c r="P25" s="26"/>
    </row>
    <row r="26" spans="2:18">
      <c r="B26" s="13"/>
      <c r="F26" s="27"/>
      <c r="K26" s="19"/>
      <c r="L26" s="19"/>
      <c r="M26" s="19"/>
      <c r="N26" s="19"/>
      <c r="O26" s="26"/>
      <c r="P26" s="26"/>
    </row>
    <row r="27" spans="2:18">
      <c r="B27" s="13"/>
      <c r="F27" s="27"/>
      <c r="K27" s="19"/>
      <c r="L27" s="19"/>
      <c r="M27" s="19"/>
      <c r="N27" s="19"/>
      <c r="O27" s="26"/>
      <c r="P27" s="26"/>
    </row>
    <row r="28" spans="2:18">
      <c r="B28" s="13"/>
      <c r="F28" s="27"/>
      <c r="K28" s="19"/>
      <c r="L28" s="19"/>
      <c r="M28" s="19"/>
      <c r="N28" s="19"/>
      <c r="O28" s="26"/>
      <c r="P28" s="26"/>
    </row>
    <row r="29" spans="2:18">
      <c r="B29" s="13"/>
      <c r="F29" s="27"/>
      <c r="K29" s="19"/>
      <c r="L29" s="19"/>
      <c r="M29" s="19"/>
      <c r="N29" s="19"/>
      <c r="O29" s="26"/>
      <c r="P29" s="26"/>
    </row>
    <row r="30" spans="2:18">
      <c r="B30" s="13"/>
      <c r="F30" s="27"/>
      <c r="K30" s="19"/>
      <c r="L30" s="19"/>
      <c r="M30" s="19"/>
      <c r="N30" s="19"/>
      <c r="O30" s="26"/>
      <c r="P30" s="26"/>
    </row>
    <row r="31" spans="2:18">
      <c r="B31" s="13"/>
      <c r="F31" s="27"/>
      <c r="K31" s="19"/>
      <c r="L31" s="19"/>
      <c r="M31" s="19"/>
      <c r="N31" s="19"/>
      <c r="O31" s="26"/>
      <c r="P31" s="26"/>
    </row>
    <row r="32" spans="2:18">
      <c r="K32" s="19"/>
      <c r="L32" s="19"/>
      <c r="M32" s="19"/>
      <c r="N32" s="19"/>
      <c r="O32" s="26"/>
      <c r="P32" s="26"/>
    </row>
    <row r="33" spans="2:18">
      <c r="K33" s="19"/>
      <c r="L33" s="19"/>
      <c r="M33" s="19"/>
      <c r="N33" s="19"/>
      <c r="O33" s="26"/>
      <c r="P33" s="26"/>
    </row>
    <row r="34" spans="2:18">
      <c r="K34" s="19"/>
      <c r="L34" s="19"/>
      <c r="M34" s="19"/>
      <c r="N34" s="19"/>
      <c r="O34" s="26"/>
      <c r="P34" s="26"/>
    </row>
    <row r="35" spans="2:18">
      <c r="K35" s="19"/>
      <c r="L35" s="19"/>
      <c r="M35" s="19"/>
      <c r="N35" s="19"/>
      <c r="O35" s="26"/>
      <c r="P35" s="26"/>
    </row>
    <row r="36" spans="2:18">
      <c r="K36" s="19"/>
      <c r="L36" s="19"/>
      <c r="M36" s="19"/>
      <c r="N36" s="19"/>
      <c r="O36" s="26"/>
      <c r="P36" s="26"/>
    </row>
    <row r="37" spans="2:18">
      <c r="K37" s="19"/>
      <c r="L37" s="19"/>
      <c r="M37" s="19"/>
      <c r="N37" s="19"/>
      <c r="O37" s="26"/>
      <c r="P37" s="26"/>
    </row>
    <row r="38" spans="2:18" ht="15.75" customHeight="1">
      <c r="B38" s="1"/>
      <c r="F38" s="28"/>
      <c r="K38" s="19"/>
      <c r="L38" s="19"/>
      <c r="M38" s="19"/>
      <c r="N38" s="19"/>
      <c r="O38" s="26"/>
      <c r="P38" s="26"/>
    </row>
    <row r="39" spans="2:18">
      <c r="G39" s="22"/>
      <c r="H39" s="29"/>
      <c r="K39" s="19"/>
      <c r="L39" s="19"/>
      <c r="M39" s="19"/>
      <c r="N39" s="19"/>
      <c r="O39" s="26"/>
      <c r="P39" s="26"/>
    </row>
    <row r="40" spans="2:18">
      <c r="B40" s="2"/>
      <c r="E40" s="30"/>
      <c r="G40" s="22"/>
      <c r="H40" s="29"/>
      <c r="K40" s="19"/>
      <c r="L40" s="19"/>
      <c r="M40" s="19"/>
      <c r="N40" s="19"/>
      <c r="O40" s="26"/>
      <c r="P40" s="26"/>
    </row>
    <row r="41" spans="2:18">
      <c r="B41" s="2"/>
      <c r="E41" s="30"/>
      <c r="G41" s="31"/>
      <c r="H41" s="29"/>
      <c r="K41" s="19"/>
      <c r="L41" s="19"/>
      <c r="M41" s="19"/>
      <c r="N41" s="19"/>
      <c r="O41" s="26"/>
      <c r="P41" s="26"/>
      <c r="R41" s="13"/>
    </row>
    <row r="42" spans="2:18">
      <c r="B42" s="2"/>
      <c r="E42" s="30"/>
      <c r="K42" s="19"/>
      <c r="L42" s="19"/>
      <c r="M42" s="19"/>
      <c r="N42" s="19"/>
      <c r="O42" s="26"/>
      <c r="P42" s="26"/>
    </row>
    <row r="43" spans="2:18">
      <c r="K43" s="19"/>
      <c r="L43" s="19"/>
      <c r="M43" s="19"/>
      <c r="N43" s="19"/>
      <c r="O43" s="26"/>
      <c r="P43" s="26"/>
    </row>
    <row r="44" spans="2:18">
      <c r="B44" s="32"/>
      <c r="K44" s="19"/>
      <c r="L44" s="19"/>
      <c r="M44" s="19"/>
      <c r="N44" s="19"/>
      <c r="O44" s="26"/>
      <c r="P44" s="26"/>
    </row>
    <row r="45" spans="2:18">
      <c r="K45" s="19"/>
      <c r="L45" s="19"/>
      <c r="M45" s="19"/>
      <c r="N45" s="19"/>
      <c r="O45" s="26"/>
      <c r="P45" s="26"/>
    </row>
    <row r="46" spans="2:18">
      <c r="B46" s="13"/>
      <c r="F46" s="24"/>
      <c r="K46" s="19"/>
      <c r="L46" s="19"/>
      <c r="M46" s="19"/>
      <c r="N46" s="19"/>
      <c r="O46" s="26"/>
      <c r="P46" s="26"/>
    </row>
    <row r="47" spans="2:18">
      <c r="B47" s="13"/>
      <c r="F47" s="27"/>
      <c r="K47" s="19"/>
      <c r="M47" s="19"/>
      <c r="N47" s="19"/>
      <c r="O47" s="26"/>
      <c r="P47" s="26"/>
    </row>
    <row r="48" spans="2:18">
      <c r="B48" s="13"/>
      <c r="F48" s="27"/>
      <c r="K48" s="19"/>
      <c r="M48" s="19"/>
      <c r="N48" s="19"/>
      <c r="O48" s="26"/>
      <c r="P48" s="26"/>
    </row>
    <row r="49" spans="2:41">
      <c r="B49" s="13"/>
      <c r="F49" s="27"/>
      <c r="K49" s="19"/>
      <c r="M49" s="19"/>
      <c r="N49" s="19"/>
      <c r="O49" s="26"/>
      <c r="P49" s="26"/>
    </row>
    <row r="50" spans="2:41">
      <c r="B50" s="13"/>
      <c r="F50" s="27"/>
      <c r="K50" s="19"/>
      <c r="M50" s="19"/>
      <c r="N50" s="19"/>
      <c r="O50" s="26"/>
      <c r="P50" s="26"/>
    </row>
    <row r="51" spans="2:41">
      <c r="B51" s="13"/>
      <c r="F51" s="27"/>
      <c r="K51" s="19"/>
      <c r="M51" s="19"/>
      <c r="N51" s="19"/>
      <c r="O51" s="26"/>
      <c r="P51" s="26"/>
    </row>
    <row r="52" spans="2:41">
      <c r="K52" s="19"/>
      <c r="M52" s="19"/>
      <c r="N52" s="19"/>
      <c r="O52" s="26"/>
      <c r="P52" s="26"/>
    </row>
    <row r="53" spans="2:41">
      <c r="K53" s="19"/>
      <c r="M53" s="19"/>
      <c r="N53" s="19"/>
      <c r="O53" s="26"/>
      <c r="P53" s="26"/>
    </row>
    <row r="54" spans="2:41" ht="15.75" customHeight="1">
      <c r="B54" s="1"/>
      <c r="C54" s="17"/>
      <c r="D54" s="17"/>
      <c r="E54" s="17"/>
      <c r="F54" s="28"/>
      <c r="K54" s="19"/>
      <c r="M54" s="19"/>
      <c r="N54" s="19"/>
      <c r="O54" s="26"/>
      <c r="P54" s="26"/>
    </row>
    <row r="55" spans="2:41">
      <c r="B55" s="2"/>
      <c r="C55" s="17"/>
      <c r="D55" s="17"/>
      <c r="E55" s="30"/>
      <c r="K55" s="19"/>
      <c r="M55" s="19"/>
      <c r="N55" s="19"/>
      <c r="O55" s="26"/>
      <c r="P55" s="26"/>
    </row>
    <row r="56" spans="2:41">
      <c r="B56" s="2"/>
      <c r="C56" s="17"/>
      <c r="D56" s="17"/>
      <c r="E56" s="30"/>
      <c r="K56" s="19"/>
      <c r="M56" s="19"/>
      <c r="N56" s="19"/>
      <c r="O56" s="26"/>
      <c r="P56" s="26"/>
    </row>
    <row r="57" spans="2:41">
      <c r="B57" s="2"/>
      <c r="C57" s="17"/>
      <c r="D57" s="17"/>
      <c r="E57" s="30"/>
      <c r="F57" s="18"/>
      <c r="K57" s="19"/>
      <c r="M57" s="19"/>
      <c r="N57" s="19"/>
      <c r="O57" s="26"/>
      <c r="P57" s="26"/>
    </row>
    <row r="58" spans="2:41">
      <c r="B58" s="2"/>
      <c r="C58" s="17"/>
      <c r="D58" s="17"/>
      <c r="E58" s="30"/>
      <c r="F58" s="18"/>
      <c r="G58" s="17"/>
      <c r="K58" s="19"/>
      <c r="M58" s="19"/>
      <c r="N58" s="19"/>
      <c r="O58" s="26"/>
      <c r="P58" s="26"/>
    </row>
    <row r="59" spans="2:41" ht="17" customHeight="1">
      <c r="B59" s="13"/>
      <c r="F59" s="24"/>
      <c r="K59" s="19"/>
      <c r="M59" s="19"/>
      <c r="N59" s="19"/>
      <c r="O59" s="26"/>
      <c r="P59" s="26"/>
    </row>
    <row r="60" spans="2:41" ht="14" customHeight="1">
      <c r="B60" s="13"/>
      <c r="F60" s="27"/>
      <c r="J60" s="13"/>
      <c r="K60" s="19"/>
      <c r="M60" s="19"/>
      <c r="N60" s="19"/>
      <c r="O60" s="26"/>
      <c r="P60" s="26"/>
      <c r="AB60" s="13"/>
      <c r="AC60" s="19"/>
      <c r="AE60" s="19"/>
    </row>
    <row r="61" spans="2:41" ht="14" customHeight="1">
      <c r="B61" s="13"/>
      <c r="F61" s="27"/>
      <c r="K61" s="19"/>
      <c r="M61" s="19"/>
      <c r="N61" s="19"/>
      <c r="O61" s="26"/>
      <c r="P61" s="26"/>
      <c r="AB61" s="13"/>
      <c r="AC61" s="19"/>
    </row>
    <row r="62" spans="2:41" ht="14" customHeight="1">
      <c r="B62" s="13"/>
      <c r="F62" s="27"/>
      <c r="H62" s="28"/>
      <c r="K62" s="19"/>
      <c r="M62" s="19"/>
      <c r="N62" s="19"/>
      <c r="O62" s="26"/>
      <c r="P62" s="26"/>
      <c r="AC62" s="19"/>
      <c r="AF62" s="13"/>
      <c r="AH62" s="21"/>
      <c r="AM62" s="13"/>
      <c r="AO62" s="13"/>
    </row>
    <row r="63" spans="2:41" ht="14" customHeight="1">
      <c r="B63" s="13"/>
      <c r="F63" s="27"/>
      <c r="K63" s="19"/>
      <c r="M63" s="19"/>
      <c r="N63" s="19"/>
      <c r="O63" s="26"/>
      <c r="P63" s="26"/>
      <c r="AH63" s="33"/>
      <c r="AJ63" s="19"/>
      <c r="AM63" s="19"/>
      <c r="AN63" s="19"/>
    </row>
    <row r="64" spans="2:41" ht="14" customHeight="1">
      <c r="B64" s="13"/>
      <c r="F64" s="27"/>
      <c r="K64" s="19"/>
      <c r="M64" s="19"/>
      <c r="N64" s="19"/>
      <c r="O64" s="26"/>
      <c r="P64" s="26"/>
      <c r="AB64" s="13"/>
      <c r="AC64" s="19"/>
      <c r="AF64" s="19"/>
      <c r="AH64" s="26"/>
      <c r="AI64" s="25"/>
      <c r="AJ64" s="25"/>
      <c r="AK64" s="19"/>
      <c r="AL64" s="19"/>
      <c r="AO64" s="26"/>
    </row>
    <row r="65" spans="2:41" ht="14" customHeight="1">
      <c r="B65" s="13"/>
      <c r="F65" s="27"/>
      <c r="K65" s="19"/>
      <c r="M65" s="19"/>
      <c r="N65" s="19"/>
      <c r="O65" s="26"/>
      <c r="P65" s="26"/>
      <c r="AF65" s="26"/>
      <c r="AG65" s="26"/>
      <c r="AH65" s="26"/>
      <c r="AI65" s="19"/>
      <c r="AJ65" s="19"/>
      <c r="AM65" s="19"/>
      <c r="AN65" s="19"/>
      <c r="AO65" s="19"/>
    </row>
    <row r="66" spans="2:41" ht="14" customHeight="1">
      <c r="B66" s="13"/>
      <c r="F66" s="27"/>
      <c r="H66" s="28"/>
      <c r="K66" s="19"/>
      <c r="M66" s="19"/>
      <c r="N66" s="19"/>
      <c r="O66" s="26"/>
      <c r="P66" s="26"/>
      <c r="AB66" s="19"/>
      <c r="AC66" s="19"/>
      <c r="AF66" s="26"/>
      <c r="AG66" s="26"/>
      <c r="AH66" s="26"/>
      <c r="AI66" s="19"/>
      <c r="AJ66" s="19"/>
      <c r="AK66" s="19"/>
      <c r="AL66" s="19"/>
      <c r="AM66" s="19"/>
      <c r="AN66" s="19"/>
      <c r="AO66" s="19"/>
    </row>
    <row r="67" spans="2:41">
      <c r="O67" s="26"/>
      <c r="P67" s="26"/>
      <c r="AB67" s="19"/>
      <c r="AC67" s="19"/>
      <c r="AD67" s="19"/>
      <c r="AE67" s="19"/>
      <c r="AF67" s="26"/>
      <c r="AG67" s="26"/>
      <c r="AH67" s="26"/>
      <c r="AI67" s="19"/>
      <c r="AJ67" s="19"/>
      <c r="AK67" s="19"/>
      <c r="AL67" s="19"/>
      <c r="AM67" s="19"/>
      <c r="AN67" s="19"/>
      <c r="AO67" s="19"/>
    </row>
    <row r="68" spans="2:41">
      <c r="O68" s="26"/>
      <c r="P68" s="26"/>
      <c r="AB68" s="19"/>
      <c r="AC68" s="19"/>
      <c r="AD68" s="19"/>
      <c r="AE68" s="19"/>
      <c r="AF68" s="26"/>
      <c r="AG68" s="26"/>
      <c r="AH68" s="26"/>
      <c r="AI68" s="19"/>
      <c r="AJ68" s="19"/>
      <c r="AK68" s="19"/>
      <c r="AL68" s="19"/>
      <c r="AM68" s="19"/>
      <c r="AN68" s="19"/>
      <c r="AO68" s="19"/>
    </row>
    <row r="69" spans="2:41">
      <c r="O69" s="26"/>
      <c r="P69" s="26"/>
      <c r="AB69" s="19"/>
      <c r="AC69" s="19"/>
      <c r="AD69" s="19"/>
      <c r="AE69" s="19"/>
      <c r="AF69" s="26"/>
      <c r="AG69" s="26"/>
      <c r="AH69" s="26"/>
      <c r="AI69" s="19"/>
      <c r="AJ69" s="19"/>
      <c r="AK69" s="19"/>
      <c r="AL69" s="19"/>
      <c r="AM69" s="19"/>
      <c r="AN69" s="19"/>
      <c r="AO69" s="19"/>
    </row>
    <row r="70" spans="2:41">
      <c r="O70" s="26"/>
      <c r="P70" s="26"/>
      <c r="AB70" s="19"/>
      <c r="AC70" s="19"/>
      <c r="AD70" s="19"/>
      <c r="AE70" s="19"/>
      <c r="AF70" s="26"/>
      <c r="AG70" s="26"/>
      <c r="AH70" s="26"/>
      <c r="AI70" s="19"/>
      <c r="AJ70" s="19"/>
      <c r="AK70" s="19"/>
      <c r="AL70" s="19"/>
      <c r="AM70" s="19"/>
      <c r="AN70" s="19"/>
      <c r="AO70" s="19"/>
    </row>
    <row r="71" spans="2:41" ht="12.75" customHeight="1">
      <c r="J71" s="13"/>
      <c r="O71" s="26"/>
      <c r="P71" s="26"/>
      <c r="AB71" s="19"/>
      <c r="AC71" s="19"/>
      <c r="AD71" s="19"/>
      <c r="AE71" s="19"/>
      <c r="AF71" s="26"/>
      <c r="AG71" s="26"/>
      <c r="AH71" s="26"/>
      <c r="AI71" s="19"/>
      <c r="AJ71" s="19"/>
      <c r="AK71" s="19"/>
      <c r="AL71" s="19"/>
      <c r="AM71" s="19"/>
      <c r="AN71" s="19"/>
      <c r="AO71" s="19"/>
    </row>
    <row r="72" spans="2:41" ht="15.75" customHeight="1">
      <c r="B72" s="1"/>
      <c r="E72" s="17"/>
      <c r="F72" s="28"/>
      <c r="O72" s="26"/>
      <c r="P72" s="26"/>
      <c r="AB72" s="19"/>
      <c r="AC72" s="19"/>
      <c r="AD72" s="19"/>
      <c r="AE72" s="19"/>
      <c r="AF72" s="26"/>
      <c r="AG72" s="26"/>
      <c r="AH72" s="26"/>
      <c r="AI72" s="19"/>
      <c r="AJ72" s="19"/>
      <c r="AK72" s="19"/>
      <c r="AL72" s="19"/>
      <c r="AM72" s="19"/>
      <c r="AN72" s="19"/>
      <c r="AO72" s="19"/>
    </row>
    <row r="73" spans="2:41">
      <c r="B73" s="2"/>
      <c r="E73" s="30"/>
      <c r="F73" s="18"/>
      <c r="G73" s="16"/>
      <c r="H73" s="18"/>
      <c r="O73" s="26"/>
      <c r="P73" s="26"/>
      <c r="AB73" s="19"/>
      <c r="AC73" s="19"/>
      <c r="AD73" s="19"/>
      <c r="AE73" s="19"/>
      <c r="AF73" s="26"/>
      <c r="AG73" s="26"/>
      <c r="AH73" s="26"/>
      <c r="AI73" s="19"/>
      <c r="AJ73" s="19"/>
      <c r="AK73" s="19"/>
      <c r="AL73" s="19"/>
      <c r="AM73" s="19"/>
      <c r="AN73" s="19"/>
      <c r="AO73" s="19"/>
    </row>
    <row r="74" spans="2:41">
      <c r="B74" s="2"/>
      <c r="E74" s="30"/>
      <c r="F74" s="18"/>
      <c r="H74" s="31"/>
      <c r="AB74" s="19"/>
      <c r="AC74" s="19"/>
      <c r="AD74" s="19"/>
      <c r="AE74" s="19"/>
      <c r="AF74" s="26"/>
      <c r="AG74" s="26"/>
      <c r="AH74" s="26"/>
      <c r="AI74" s="19"/>
      <c r="AJ74" s="19"/>
      <c r="AK74" s="19"/>
      <c r="AL74" s="19"/>
      <c r="AM74" s="19"/>
      <c r="AN74" s="19"/>
      <c r="AO74" s="19"/>
    </row>
    <row r="75" spans="2:41">
      <c r="B75" s="2"/>
      <c r="E75" s="30"/>
      <c r="F75" s="18"/>
      <c r="AB75" s="19"/>
      <c r="AC75" s="19"/>
      <c r="AD75" s="19"/>
      <c r="AE75" s="19"/>
      <c r="AF75" s="26"/>
      <c r="AG75" s="26"/>
      <c r="AH75" s="26"/>
      <c r="AI75" s="19"/>
      <c r="AJ75" s="19"/>
      <c r="AK75" s="19"/>
      <c r="AL75" s="19"/>
      <c r="AM75" s="19"/>
      <c r="AN75" s="19"/>
      <c r="AO75" s="19"/>
    </row>
    <row r="76" spans="2:41">
      <c r="B76" s="2"/>
      <c r="C76" s="17"/>
      <c r="D76" s="17"/>
      <c r="E76" s="30"/>
      <c r="F76" s="18"/>
      <c r="G76" s="17"/>
      <c r="J76" s="13"/>
      <c r="AB76" s="19"/>
      <c r="AC76" s="19"/>
      <c r="AD76" s="19"/>
      <c r="AE76" s="19"/>
      <c r="AF76" s="26"/>
      <c r="AG76" s="26"/>
      <c r="AH76" s="26"/>
      <c r="AI76" s="19"/>
      <c r="AJ76" s="19"/>
      <c r="AK76" s="19"/>
      <c r="AL76" s="19"/>
      <c r="AM76" s="19"/>
      <c r="AN76" s="19"/>
      <c r="AO76" s="19"/>
    </row>
    <row r="77" spans="2:41">
      <c r="B77" s="13"/>
      <c r="F77" s="24"/>
      <c r="AB77" s="19"/>
      <c r="AC77" s="19"/>
      <c r="AD77" s="19"/>
      <c r="AE77" s="19"/>
      <c r="AF77" s="26"/>
      <c r="AG77" s="26"/>
      <c r="AH77" s="26"/>
      <c r="AI77" s="19"/>
      <c r="AJ77" s="19"/>
      <c r="AK77" s="19"/>
      <c r="AL77" s="19"/>
      <c r="AM77" s="19"/>
      <c r="AN77" s="19"/>
      <c r="AO77" s="19"/>
    </row>
    <row r="78" spans="2:41">
      <c r="B78" s="13"/>
      <c r="F78" s="30"/>
      <c r="AB78" s="19"/>
      <c r="AC78" s="19"/>
      <c r="AD78" s="19"/>
      <c r="AE78" s="19"/>
      <c r="AF78" s="26"/>
      <c r="AG78" s="26"/>
      <c r="AH78" s="26"/>
      <c r="AI78" s="19"/>
      <c r="AJ78" s="19"/>
      <c r="AK78" s="19"/>
      <c r="AL78" s="19"/>
      <c r="AM78" s="19"/>
      <c r="AN78" s="19"/>
      <c r="AO78" s="19"/>
    </row>
    <row r="79" spans="2:41">
      <c r="B79" s="13"/>
      <c r="F79" s="30"/>
      <c r="AB79" s="19"/>
      <c r="AC79" s="19"/>
      <c r="AD79" s="19"/>
      <c r="AE79" s="19"/>
      <c r="AF79" s="26"/>
      <c r="AG79" s="26"/>
      <c r="AH79" s="26"/>
      <c r="AI79" s="19"/>
      <c r="AJ79" s="19"/>
      <c r="AK79" s="19"/>
      <c r="AL79" s="19"/>
      <c r="AM79" s="19"/>
      <c r="AN79" s="19"/>
      <c r="AO79" s="19"/>
    </row>
    <row r="80" spans="2:41">
      <c r="B80" s="13"/>
      <c r="F80" s="30"/>
      <c r="M80" s="13"/>
      <c r="N80" s="19"/>
      <c r="P80" s="13"/>
      <c r="Q80" s="19"/>
      <c r="AB80" s="19"/>
      <c r="AC80" s="19"/>
      <c r="AD80" s="19"/>
      <c r="AE80" s="19"/>
      <c r="AF80" s="26"/>
      <c r="AG80" s="26"/>
      <c r="AH80" s="26"/>
      <c r="AI80" s="19"/>
      <c r="AJ80" s="19"/>
      <c r="AK80" s="19"/>
      <c r="AL80" s="19"/>
      <c r="AM80" s="19"/>
      <c r="AN80" s="19"/>
      <c r="AO80" s="19"/>
    </row>
    <row r="81" spans="2:41">
      <c r="B81" s="13"/>
      <c r="F81" s="30"/>
      <c r="M81" s="13"/>
      <c r="N81" s="19"/>
      <c r="T81" s="13"/>
      <c r="AB81" s="19"/>
      <c r="AC81" s="19"/>
      <c r="AD81" s="19"/>
      <c r="AE81" s="19"/>
      <c r="AF81" s="26"/>
      <c r="AG81" s="26"/>
      <c r="AH81" s="26"/>
      <c r="AI81" s="19"/>
      <c r="AJ81" s="19"/>
      <c r="AK81" s="19"/>
      <c r="AL81" s="19"/>
      <c r="AM81" s="19"/>
      <c r="AN81" s="19"/>
      <c r="AO81" s="19"/>
    </row>
    <row r="82" spans="2:41">
      <c r="B82" s="13"/>
      <c r="F82" s="30"/>
      <c r="K82" s="19"/>
      <c r="N82" s="19"/>
      <c r="W82" s="13"/>
      <c r="Y82" s="21"/>
      <c r="AB82" s="19"/>
      <c r="AC82" s="19"/>
      <c r="AD82" s="19"/>
      <c r="AE82" s="19"/>
      <c r="AF82" s="26"/>
      <c r="AG82" s="26"/>
      <c r="AH82" s="26"/>
      <c r="AI82" s="19"/>
      <c r="AJ82" s="19"/>
      <c r="AK82" s="19"/>
      <c r="AL82" s="19"/>
      <c r="AM82" s="19"/>
      <c r="AN82" s="19"/>
      <c r="AO82" s="19"/>
    </row>
    <row r="83" spans="2:41">
      <c r="B83" s="13"/>
      <c r="F83" s="30"/>
      <c r="K83" s="19"/>
      <c r="P83" s="13"/>
      <c r="Q83" s="13"/>
      <c r="AB83" s="19"/>
      <c r="AC83" s="19"/>
      <c r="AD83" s="19"/>
      <c r="AE83" s="19"/>
      <c r="AF83" s="26"/>
      <c r="AG83" s="26"/>
      <c r="AH83" s="26"/>
      <c r="AI83" s="19"/>
      <c r="AJ83" s="19"/>
      <c r="AK83" s="19"/>
      <c r="AL83" s="19"/>
      <c r="AM83" s="19"/>
      <c r="AN83" s="19"/>
      <c r="AO83" s="19"/>
    </row>
    <row r="84" spans="2:41">
      <c r="K84" s="13"/>
      <c r="M84" s="13"/>
      <c r="N84" s="19"/>
      <c r="O84" s="19"/>
      <c r="P84" s="19"/>
      <c r="Q84" s="19"/>
      <c r="R84" s="19"/>
      <c r="T84" s="19"/>
      <c r="W84" s="19"/>
      <c r="AB84" s="19"/>
      <c r="AC84" s="19"/>
      <c r="AD84" s="19"/>
      <c r="AE84" s="19"/>
      <c r="AF84" s="26"/>
      <c r="AG84" s="26"/>
      <c r="AH84" s="26"/>
      <c r="AI84" s="19"/>
      <c r="AJ84" s="19"/>
      <c r="AK84" s="19"/>
      <c r="AL84" s="19"/>
      <c r="AM84" s="19"/>
      <c r="AN84" s="19"/>
      <c r="AO84" s="19"/>
    </row>
    <row r="85" spans="2:41">
      <c r="M85" s="25"/>
      <c r="O85" s="25"/>
      <c r="W85" s="26"/>
      <c r="X85" s="26"/>
      <c r="AB85" s="19"/>
      <c r="AC85" s="19"/>
      <c r="AD85" s="19"/>
      <c r="AE85" s="19"/>
      <c r="AF85" s="26"/>
      <c r="AG85" s="26"/>
      <c r="AH85" s="26"/>
      <c r="AI85" s="19"/>
      <c r="AJ85" s="19"/>
      <c r="AK85" s="19"/>
      <c r="AL85" s="19"/>
      <c r="AM85" s="19"/>
      <c r="AN85" s="19"/>
      <c r="AO85" s="19"/>
    </row>
    <row r="86" spans="2:41">
      <c r="K86" s="19"/>
      <c r="M86" s="19"/>
      <c r="N86" s="19"/>
      <c r="O86" s="19"/>
      <c r="P86" s="19"/>
      <c r="Q86" s="19"/>
      <c r="R86" s="19"/>
      <c r="S86" s="19"/>
      <c r="T86" s="19"/>
      <c r="W86" s="26"/>
      <c r="X86" s="26"/>
      <c r="AB86" s="19"/>
      <c r="AC86" s="19"/>
      <c r="AD86" s="19"/>
      <c r="AE86" s="19"/>
      <c r="AF86" s="26"/>
      <c r="AG86" s="26"/>
      <c r="AH86" s="26"/>
      <c r="AI86" s="19"/>
      <c r="AJ86" s="19"/>
      <c r="AK86" s="19"/>
      <c r="AL86" s="19"/>
      <c r="AM86" s="19"/>
      <c r="AN86" s="19"/>
      <c r="AO86" s="19"/>
    </row>
    <row r="87" spans="2:41">
      <c r="K87" s="19"/>
      <c r="L87" s="19"/>
      <c r="M87" s="19"/>
      <c r="N87" s="19"/>
      <c r="O87" s="19"/>
      <c r="P87" s="19"/>
      <c r="Q87" s="19"/>
      <c r="R87" s="19"/>
      <c r="S87" s="19"/>
      <c r="T87" s="19"/>
      <c r="W87" s="26"/>
      <c r="X87" s="26"/>
      <c r="AB87" s="19"/>
      <c r="AC87" s="19"/>
      <c r="AD87" s="19"/>
      <c r="AE87" s="19"/>
      <c r="AF87" s="26"/>
      <c r="AG87" s="26"/>
      <c r="AH87" s="26"/>
      <c r="AI87" s="19"/>
      <c r="AJ87" s="19"/>
      <c r="AK87" s="19"/>
      <c r="AL87" s="19"/>
      <c r="AM87" s="19"/>
      <c r="AN87" s="19"/>
      <c r="AO87" s="19"/>
    </row>
    <row r="88" spans="2:41" ht="12.75" customHeight="1">
      <c r="K88" s="19"/>
      <c r="L88" s="19"/>
      <c r="M88" s="19"/>
      <c r="N88" s="19"/>
      <c r="O88" s="19"/>
      <c r="P88" s="19"/>
      <c r="Q88" s="19"/>
      <c r="R88" s="19"/>
      <c r="S88" s="19"/>
      <c r="T88" s="19"/>
      <c r="W88" s="26"/>
      <c r="X88" s="26"/>
      <c r="AB88" s="19"/>
      <c r="AC88" s="19"/>
      <c r="AD88" s="19"/>
      <c r="AE88" s="19"/>
      <c r="AF88" s="26"/>
      <c r="AG88" s="26"/>
      <c r="AH88" s="26"/>
      <c r="AI88" s="19"/>
      <c r="AJ88" s="19"/>
      <c r="AK88" s="19"/>
      <c r="AL88" s="19"/>
      <c r="AM88" s="19"/>
      <c r="AN88" s="19"/>
      <c r="AO88" s="19"/>
    </row>
    <row r="89" spans="2:41">
      <c r="K89" s="19"/>
      <c r="L89" s="19"/>
      <c r="M89" s="19"/>
      <c r="N89" s="19"/>
      <c r="O89" s="19"/>
      <c r="P89" s="19"/>
      <c r="Q89" s="19"/>
      <c r="R89" s="19"/>
      <c r="S89" s="19"/>
      <c r="T89" s="19"/>
      <c r="W89" s="26"/>
      <c r="X89" s="26"/>
      <c r="AB89" s="19"/>
      <c r="AC89" s="19"/>
      <c r="AD89" s="19"/>
      <c r="AE89" s="19"/>
      <c r="AF89" s="26"/>
      <c r="AG89" s="26"/>
      <c r="AH89" s="26"/>
      <c r="AI89" s="19"/>
      <c r="AJ89" s="19"/>
      <c r="AK89" s="19"/>
      <c r="AL89" s="19"/>
      <c r="AM89" s="19"/>
      <c r="AN89" s="19"/>
      <c r="AO89" s="19"/>
    </row>
    <row r="90" spans="2:41">
      <c r="K90" s="19"/>
      <c r="L90" s="19"/>
      <c r="M90" s="19"/>
      <c r="N90" s="19"/>
      <c r="O90" s="19"/>
      <c r="P90" s="19"/>
      <c r="Q90" s="19"/>
      <c r="R90" s="19"/>
      <c r="S90" s="19"/>
      <c r="T90" s="19"/>
      <c r="W90" s="26"/>
      <c r="X90" s="26"/>
      <c r="AB90" s="19"/>
      <c r="AC90" s="19"/>
      <c r="AD90" s="19"/>
      <c r="AE90" s="19"/>
      <c r="AF90" s="26"/>
      <c r="AG90" s="26"/>
      <c r="AH90" s="26"/>
      <c r="AI90" s="19"/>
      <c r="AJ90" s="19"/>
      <c r="AK90" s="19"/>
      <c r="AL90" s="19"/>
      <c r="AM90" s="19"/>
      <c r="AN90" s="19"/>
      <c r="AO90" s="19"/>
    </row>
    <row r="91" spans="2:41">
      <c r="K91" s="19"/>
      <c r="L91" s="19"/>
      <c r="M91" s="19"/>
      <c r="N91" s="19"/>
      <c r="O91" s="19"/>
      <c r="P91" s="19"/>
      <c r="Q91" s="19"/>
      <c r="R91" s="19"/>
      <c r="S91" s="19"/>
      <c r="T91" s="19"/>
      <c r="W91" s="26"/>
      <c r="X91" s="26"/>
      <c r="AB91" s="19"/>
      <c r="AC91" s="19"/>
      <c r="AD91" s="19"/>
      <c r="AE91" s="19"/>
      <c r="AF91" s="26"/>
      <c r="AG91" s="26"/>
      <c r="AH91" s="26"/>
      <c r="AI91" s="19"/>
      <c r="AJ91" s="19"/>
      <c r="AK91" s="19"/>
      <c r="AL91" s="19"/>
      <c r="AM91" s="19"/>
      <c r="AN91" s="19"/>
      <c r="AO91" s="19"/>
    </row>
    <row r="92" spans="2:41">
      <c r="K92" s="19"/>
      <c r="L92" s="19"/>
      <c r="M92" s="19"/>
      <c r="N92" s="19"/>
      <c r="O92" s="19"/>
      <c r="P92" s="19"/>
      <c r="Q92" s="19"/>
      <c r="R92" s="19"/>
      <c r="S92" s="19"/>
      <c r="T92" s="19"/>
      <c r="W92" s="26"/>
      <c r="X92" s="26"/>
      <c r="AB92" s="19"/>
      <c r="AC92" s="19"/>
      <c r="AD92" s="19"/>
      <c r="AE92" s="19"/>
      <c r="AF92" s="26"/>
      <c r="AG92" s="26"/>
      <c r="AH92" s="26"/>
      <c r="AI92" s="19"/>
      <c r="AJ92" s="19"/>
      <c r="AK92" s="19"/>
      <c r="AL92" s="19"/>
      <c r="AM92" s="19"/>
      <c r="AN92" s="19"/>
      <c r="AO92" s="19"/>
    </row>
    <row r="93" spans="2:41">
      <c r="K93" s="19"/>
      <c r="L93" s="19"/>
      <c r="M93" s="19"/>
      <c r="N93" s="19"/>
      <c r="O93" s="19"/>
      <c r="P93" s="19"/>
      <c r="Q93" s="19"/>
      <c r="R93" s="19"/>
      <c r="S93" s="19"/>
      <c r="T93" s="19"/>
      <c r="W93" s="26"/>
      <c r="X93" s="26"/>
      <c r="AB93" s="19"/>
      <c r="AC93" s="19"/>
      <c r="AD93" s="19"/>
      <c r="AE93" s="19"/>
      <c r="AF93" s="26"/>
      <c r="AG93" s="26"/>
      <c r="AH93" s="26"/>
      <c r="AI93" s="19"/>
      <c r="AJ93" s="19"/>
      <c r="AK93" s="19"/>
      <c r="AL93" s="19"/>
      <c r="AM93" s="19"/>
      <c r="AN93" s="19"/>
      <c r="AO93" s="19"/>
    </row>
    <row r="94" spans="2:41">
      <c r="K94" s="19"/>
      <c r="L94" s="19"/>
      <c r="M94" s="19"/>
      <c r="N94" s="19"/>
      <c r="O94" s="19"/>
      <c r="P94" s="19"/>
      <c r="Q94" s="19"/>
      <c r="R94" s="19"/>
      <c r="S94" s="19"/>
      <c r="T94" s="19"/>
      <c r="W94" s="26"/>
      <c r="X94" s="26"/>
      <c r="AB94" s="19"/>
      <c r="AC94" s="19"/>
      <c r="AD94" s="19"/>
      <c r="AE94" s="19"/>
      <c r="AF94" s="26"/>
      <c r="AG94" s="26"/>
      <c r="AH94" s="26"/>
      <c r="AI94" s="19"/>
      <c r="AJ94" s="19"/>
      <c r="AK94" s="19"/>
      <c r="AL94" s="19"/>
      <c r="AM94" s="19"/>
      <c r="AN94" s="19"/>
      <c r="AO94" s="19"/>
    </row>
    <row r="95" spans="2:41">
      <c r="K95" s="19"/>
      <c r="L95" s="19"/>
      <c r="M95" s="19"/>
      <c r="N95" s="19"/>
      <c r="O95" s="19"/>
      <c r="P95" s="19"/>
      <c r="Q95" s="19"/>
      <c r="R95" s="19"/>
      <c r="S95" s="19"/>
      <c r="T95" s="19"/>
      <c r="W95" s="26"/>
      <c r="X95" s="26"/>
      <c r="AB95" s="19"/>
      <c r="AC95" s="19"/>
      <c r="AD95" s="19"/>
      <c r="AE95" s="19"/>
      <c r="AF95" s="26"/>
      <c r="AG95" s="26"/>
      <c r="AH95" s="26"/>
      <c r="AI95" s="19"/>
      <c r="AJ95" s="19"/>
      <c r="AK95" s="19"/>
      <c r="AL95" s="19"/>
      <c r="AM95" s="19"/>
      <c r="AN95" s="19"/>
      <c r="AO95" s="19"/>
    </row>
    <row r="96" spans="2:41">
      <c r="K96" s="19"/>
      <c r="L96" s="19"/>
      <c r="M96" s="19"/>
      <c r="N96" s="19"/>
      <c r="O96" s="19"/>
      <c r="P96" s="19"/>
      <c r="Q96" s="19"/>
      <c r="R96" s="19"/>
      <c r="S96" s="19"/>
      <c r="T96" s="19"/>
      <c r="W96" s="26"/>
      <c r="X96" s="26"/>
      <c r="AB96" s="19"/>
      <c r="AC96" s="19"/>
      <c r="AD96" s="19"/>
      <c r="AE96" s="19"/>
      <c r="AF96" s="26"/>
      <c r="AG96" s="26"/>
      <c r="AH96" s="26"/>
      <c r="AI96" s="19"/>
      <c r="AJ96" s="19"/>
      <c r="AK96" s="19"/>
      <c r="AL96" s="19"/>
      <c r="AM96" s="19"/>
      <c r="AN96" s="19"/>
      <c r="AO96" s="19"/>
    </row>
    <row r="97" spans="11:41">
      <c r="K97" s="19"/>
      <c r="L97" s="19"/>
      <c r="M97" s="19"/>
      <c r="N97" s="19"/>
      <c r="O97" s="19"/>
      <c r="P97" s="19"/>
      <c r="Q97" s="19"/>
      <c r="R97" s="19"/>
      <c r="S97" s="19"/>
      <c r="T97" s="19"/>
      <c r="W97" s="26"/>
      <c r="X97" s="26"/>
      <c r="AB97" s="19"/>
      <c r="AC97" s="19"/>
      <c r="AD97" s="19"/>
      <c r="AE97" s="19"/>
      <c r="AF97" s="26"/>
      <c r="AG97" s="26"/>
      <c r="AH97" s="26"/>
      <c r="AI97" s="19"/>
      <c r="AJ97" s="19"/>
      <c r="AK97" s="19"/>
      <c r="AL97" s="19"/>
      <c r="AM97" s="19"/>
      <c r="AN97" s="19"/>
      <c r="AO97" s="19"/>
    </row>
    <row r="98" spans="11:41">
      <c r="K98" s="19"/>
      <c r="L98" s="19"/>
      <c r="M98" s="19"/>
      <c r="N98" s="19"/>
      <c r="O98" s="19"/>
      <c r="P98" s="19"/>
      <c r="Q98" s="19"/>
      <c r="R98" s="19"/>
      <c r="S98" s="19"/>
      <c r="T98" s="19"/>
      <c r="W98" s="26"/>
      <c r="X98" s="26"/>
      <c r="AB98" s="19"/>
      <c r="AC98" s="19"/>
      <c r="AD98" s="19"/>
      <c r="AE98" s="19"/>
      <c r="AF98" s="26"/>
      <c r="AG98" s="26"/>
      <c r="AH98" s="26"/>
      <c r="AI98" s="19"/>
      <c r="AJ98" s="19"/>
      <c r="AK98" s="19"/>
      <c r="AL98" s="19"/>
      <c r="AM98" s="19"/>
      <c r="AN98" s="19"/>
      <c r="AO98" s="19"/>
    </row>
    <row r="99" spans="11:41">
      <c r="K99" s="19"/>
      <c r="L99" s="19"/>
      <c r="M99" s="19"/>
      <c r="N99" s="19"/>
      <c r="O99" s="19"/>
      <c r="P99" s="19"/>
      <c r="Q99" s="19"/>
      <c r="R99" s="19"/>
      <c r="S99" s="19"/>
      <c r="T99" s="19"/>
      <c r="W99" s="26"/>
      <c r="X99" s="26"/>
      <c r="AB99" s="19"/>
      <c r="AC99" s="19"/>
      <c r="AD99" s="19"/>
      <c r="AE99" s="19"/>
      <c r="AF99" s="26"/>
      <c r="AG99" s="26"/>
      <c r="AH99" s="26"/>
      <c r="AI99" s="19"/>
      <c r="AJ99" s="19"/>
      <c r="AK99" s="19"/>
      <c r="AL99" s="19"/>
      <c r="AM99" s="19"/>
      <c r="AN99" s="19"/>
      <c r="AO99" s="19"/>
    </row>
    <row r="100" spans="11:41"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W100" s="26"/>
      <c r="X100" s="26"/>
      <c r="AB100" s="19"/>
      <c r="AC100" s="19"/>
      <c r="AD100" s="19"/>
      <c r="AE100" s="19"/>
      <c r="AF100" s="26"/>
      <c r="AG100" s="26"/>
      <c r="AH100" s="26"/>
      <c r="AI100" s="19"/>
      <c r="AJ100" s="19"/>
      <c r="AK100" s="19"/>
      <c r="AL100" s="19"/>
      <c r="AM100" s="19"/>
      <c r="AN100" s="19"/>
      <c r="AO100" s="19"/>
    </row>
    <row r="101" spans="11:41"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W101" s="26"/>
      <c r="X101" s="26"/>
      <c r="AB101" s="19"/>
      <c r="AC101" s="19"/>
      <c r="AD101" s="19"/>
      <c r="AE101" s="19"/>
      <c r="AF101" s="26"/>
      <c r="AG101" s="26"/>
      <c r="AH101" s="26"/>
      <c r="AI101" s="19"/>
      <c r="AJ101" s="19"/>
      <c r="AK101" s="19"/>
      <c r="AL101" s="19"/>
      <c r="AM101" s="19"/>
      <c r="AN101" s="19"/>
      <c r="AO101" s="19"/>
    </row>
    <row r="102" spans="11:41"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W102" s="26"/>
      <c r="X102" s="26"/>
      <c r="AB102" s="19"/>
      <c r="AC102" s="19"/>
      <c r="AD102" s="19"/>
      <c r="AE102" s="19"/>
      <c r="AF102" s="26"/>
      <c r="AG102" s="26"/>
      <c r="AH102" s="26"/>
      <c r="AI102" s="19"/>
      <c r="AJ102" s="19"/>
      <c r="AK102" s="19"/>
      <c r="AL102" s="19"/>
      <c r="AM102" s="19"/>
      <c r="AN102" s="19"/>
      <c r="AO102" s="19"/>
    </row>
    <row r="103" spans="11:41"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W103" s="26"/>
      <c r="X103" s="26"/>
      <c r="AB103" s="19"/>
      <c r="AC103" s="19"/>
      <c r="AD103" s="19"/>
      <c r="AE103" s="19"/>
      <c r="AF103" s="26"/>
      <c r="AG103" s="26"/>
      <c r="AH103" s="26"/>
      <c r="AI103" s="19"/>
      <c r="AJ103" s="19"/>
      <c r="AK103" s="19"/>
      <c r="AL103" s="19"/>
      <c r="AM103" s="19"/>
      <c r="AN103" s="19"/>
      <c r="AO103" s="19"/>
    </row>
    <row r="104" spans="11:41"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W104" s="26"/>
      <c r="X104" s="26"/>
      <c r="AB104" s="19"/>
      <c r="AC104" s="19"/>
      <c r="AD104" s="19"/>
      <c r="AE104" s="19"/>
      <c r="AF104" s="26"/>
      <c r="AG104" s="26"/>
      <c r="AH104" s="26"/>
      <c r="AI104" s="19"/>
      <c r="AJ104" s="19"/>
      <c r="AK104" s="19"/>
      <c r="AL104" s="19"/>
      <c r="AM104" s="19"/>
      <c r="AN104" s="19"/>
      <c r="AO104" s="19"/>
    </row>
    <row r="105" spans="11:41"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W105" s="26"/>
      <c r="X105" s="26"/>
      <c r="AB105" s="19"/>
      <c r="AC105" s="19"/>
      <c r="AD105" s="19"/>
      <c r="AE105" s="19"/>
      <c r="AF105" s="26"/>
      <c r="AG105" s="26"/>
      <c r="AH105" s="26"/>
      <c r="AI105" s="19"/>
      <c r="AJ105" s="19"/>
      <c r="AK105" s="19"/>
      <c r="AL105" s="19"/>
      <c r="AM105" s="19"/>
      <c r="AN105" s="19"/>
      <c r="AO105" s="19"/>
    </row>
    <row r="106" spans="11:41"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W106" s="26"/>
      <c r="X106" s="26"/>
      <c r="AB106" s="19"/>
      <c r="AC106" s="19"/>
      <c r="AD106" s="19"/>
      <c r="AE106" s="19"/>
      <c r="AF106" s="26"/>
      <c r="AG106" s="26"/>
    </row>
    <row r="107" spans="11:41"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W107" s="26"/>
      <c r="X107" s="26"/>
      <c r="AF107" s="26"/>
      <c r="AG107" s="26"/>
    </row>
    <row r="108" spans="11:41"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W108" s="26"/>
      <c r="X108" s="26"/>
      <c r="AF108" s="26"/>
      <c r="AG108" s="26"/>
    </row>
    <row r="109" spans="11:41"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W109" s="26"/>
      <c r="X109" s="26"/>
      <c r="AF109" s="26"/>
      <c r="AG109" s="26"/>
    </row>
    <row r="110" spans="11:41"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W110" s="26"/>
      <c r="X110" s="26"/>
      <c r="AF110" s="26"/>
      <c r="AG110" s="26"/>
    </row>
    <row r="111" spans="11:41"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W111" s="26"/>
      <c r="X111" s="26"/>
      <c r="AF111" s="26"/>
      <c r="AG111" s="26"/>
    </row>
    <row r="112" spans="11:41"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W112" s="26"/>
      <c r="X112" s="26"/>
      <c r="AF112" s="26"/>
      <c r="AG112" s="26"/>
    </row>
    <row r="113" spans="2:35"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W113" s="26"/>
      <c r="X113" s="26"/>
      <c r="AF113" s="26"/>
      <c r="AG113" s="26"/>
    </row>
    <row r="114" spans="2:35"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W114" s="26"/>
      <c r="X114" s="26"/>
      <c r="AB114" s="13"/>
      <c r="AC114" s="19"/>
      <c r="AE114" s="13"/>
      <c r="AF114" s="19"/>
      <c r="AI114" s="13"/>
    </row>
    <row r="115" spans="2:35"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W115" s="26"/>
      <c r="X115" s="26"/>
      <c r="AB115" s="13"/>
      <c r="AC115" s="19"/>
      <c r="AI115" s="13"/>
    </row>
    <row r="116" spans="2:35"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W116" s="26"/>
      <c r="X116" s="26"/>
      <c r="AC116" s="19"/>
      <c r="AF116" s="13"/>
      <c r="AH116" s="21"/>
    </row>
    <row r="117" spans="2:35"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W117" s="26"/>
      <c r="X117" s="26"/>
    </row>
    <row r="118" spans="2:35"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W118" s="26"/>
      <c r="X118" s="26"/>
      <c r="AB118" s="13"/>
      <c r="AC118" s="19"/>
      <c r="AE118" s="19"/>
      <c r="AF118" s="19"/>
    </row>
    <row r="119" spans="2:35"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W119" s="26"/>
      <c r="X119" s="26"/>
      <c r="AD119" s="25"/>
      <c r="AF119" s="26"/>
      <c r="AG119" s="26"/>
    </row>
    <row r="120" spans="2:35"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W120" s="26"/>
      <c r="X120" s="26"/>
      <c r="AB120" s="19"/>
      <c r="AC120" s="19"/>
      <c r="AD120" s="19"/>
      <c r="AE120" s="19"/>
      <c r="AF120" s="26"/>
      <c r="AG120" s="26"/>
    </row>
    <row r="121" spans="2:35"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W121" s="26"/>
      <c r="X121" s="26"/>
      <c r="AB121" s="19"/>
      <c r="AC121" s="19"/>
      <c r="AD121" s="19"/>
      <c r="AE121" s="19"/>
      <c r="AF121" s="26"/>
      <c r="AG121" s="26"/>
    </row>
    <row r="122" spans="2:35"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W122" s="26"/>
      <c r="X122" s="26"/>
      <c r="AB122" s="19"/>
      <c r="AC122" s="19"/>
      <c r="AD122" s="19"/>
      <c r="AE122" s="19"/>
      <c r="AF122" s="26"/>
      <c r="AG122" s="26"/>
    </row>
    <row r="123" spans="2:35"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W123" s="26"/>
      <c r="X123" s="26"/>
      <c r="AB123" s="19"/>
      <c r="AC123" s="19"/>
      <c r="AD123" s="19"/>
      <c r="AE123" s="19"/>
      <c r="AF123" s="26"/>
      <c r="AG123" s="26"/>
    </row>
    <row r="124" spans="2:35"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W124" s="26"/>
      <c r="X124" s="26"/>
      <c r="AB124" s="19"/>
      <c r="AC124" s="19"/>
      <c r="AD124" s="19"/>
      <c r="AE124" s="19"/>
      <c r="AF124" s="26"/>
      <c r="AG124" s="26"/>
    </row>
    <row r="125" spans="2:35"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W125" s="26"/>
      <c r="X125" s="26"/>
      <c r="AB125" s="19"/>
      <c r="AC125" s="19"/>
      <c r="AD125" s="19"/>
      <c r="AE125" s="19"/>
      <c r="AF125" s="26"/>
      <c r="AG125" s="26"/>
    </row>
    <row r="126" spans="2:35"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W126" s="26"/>
      <c r="X126" s="26"/>
      <c r="AA126" s="19"/>
      <c r="AB126" s="19"/>
      <c r="AC126" s="19"/>
      <c r="AD126" s="19"/>
      <c r="AE126" s="19"/>
      <c r="AF126" s="26"/>
      <c r="AG126" s="26"/>
    </row>
    <row r="127" spans="2:35">
      <c r="B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W127" s="26"/>
      <c r="X127" s="26"/>
      <c r="AB127" s="19"/>
      <c r="AC127" s="19"/>
      <c r="AD127" s="19"/>
      <c r="AE127" s="19"/>
      <c r="AF127" s="26"/>
      <c r="AG127" s="26"/>
    </row>
    <row r="128" spans="2:35"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W128" s="26"/>
      <c r="X128" s="26"/>
      <c r="AB128" s="19"/>
      <c r="AC128" s="19"/>
      <c r="AD128" s="19"/>
      <c r="AE128" s="19"/>
      <c r="AF128" s="26"/>
      <c r="AG128" s="26"/>
    </row>
    <row r="129" spans="11:33"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W129" s="26"/>
      <c r="X129" s="26"/>
      <c r="AB129" s="19"/>
      <c r="AC129" s="19"/>
      <c r="AD129" s="19"/>
      <c r="AE129" s="19"/>
      <c r="AF129" s="26"/>
      <c r="AG129" s="26"/>
    </row>
    <row r="130" spans="11:33"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W130" s="26"/>
      <c r="X130" s="26"/>
      <c r="AB130" s="19"/>
      <c r="AC130" s="19"/>
      <c r="AD130" s="19"/>
      <c r="AE130" s="19"/>
      <c r="AF130" s="26"/>
      <c r="AG130" s="26"/>
    </row>
    <row r="131" spans="11:33"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W131" s="26"/>
      <c r="X131" s="26"/>
      <c r="AB131" s="19"/>
      <c r="AC131" s="19"/>
      <c r="AD131" s="19"/>
      <c r="AE131" s="19"/>
      <c r="AF131" s="26"/>
      <c r="AG131" s="26"/>
    </row>
    <row r="132" spans="11:33"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W132" s="26"/>
      <c r="X132" s="26"/>
      <c r="AB132" s="19"/>
      <c r="AC132" s="19"/>
      <c r="AD132" s="19"/>
      <c r="AE132" s="19"/>
      <c r="AF132" s="26"/>
      <c r="AG132" s="26"/>
    </row>
    <row r="133" spans="11:33"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W133" s="26"/>
      <c r="X133" s="26"/>
      <c r="AB133" s="19"/>
      <c r="AC133" s="19"/>
      <c r="AD133" s="19"/>
      <c r="AE133" s="19"/>
      <c r="AF133" s="26"/>
      <c r="AG133" s="26"/>
    </row>
    <row r="134" spans="11:33"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AB134" s="19"/>
      <c r="AC134" s="19"/>
      <c r="AD134" s="19"/>
      <c r="AE134" s="19"/>
      <c r="AF134" s="26"/>
      <c r="AG134" s="26"/>
    </row>
    <row r="135" spans="11:33"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AB135" s="19"/>
      <c r="AC135" s="19"/>
      <c r="AD135" s="19"/>
      <c r="AE135" s="19"/>
      <c r="AF135" s="26"/>
      <c r="AG135" s="26"/>
    </row>
    <row r="136" spans="11:33"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AB136" s="19"/>
      <c r="AC136" s="19"/>
      <c r="AD136" s="19"/>
      <c r="AE136" s="19"/>
      <c r="AF136" s="26"/>
      <c r="AG136" s="26"/>
    </row>
    <row r="137" spans="11:33"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AB137" s="19"/>
      <c r="AC137" s="19"/>
      <c r="AD137" s="19"/>
      <c r="AE137" s="19"/>
      <c r="AF137" s="26"/>
      <c r="AG137" s="26"/>
    </row>
    <row r="138" spans="11:33"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AB138" s="19"/>
      <c r="AC138" s="19"/>
      <c r="AD138" s="19"/>
      <c r="AE138" s="19"/>
      <c r="AF138" s="26"/>
      <c r="AG138" s="26"/>
    </row>
    <row r="139" spans="11:33"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B139" s="19"/>
      <c r="AC139" s="19"/>
      <c r="AD139" s="19"/>
      <c r="AE139" s="19"/>
      <c r="AF139" s="26"/>
      <c r="AG139" s="26"/>
    </row>
    <row r="140" spans="11:33"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B140" s="19"/>
      <c r="AC140" s="19"/>
      <c r="AD140" s="19"/>
      <c r="AE140" s="19"/>
      <c r="AF140" s="26"/>
      <c r="AG140" s="26"/>
    </row>
    <row r="141" spans="11:33"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B141" s="19"/>
      <c r="AD141" s="19"/>
      <c r="AE141" s="19"/>
      <c r="AF141" s="26"/>
      <c r="AG141" s="26"/>
    </row>
    <row r="142" spans="11:33"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AB142" s="19"/>
      <c r="AD142" s="19"/>
      <c r="AE142" s="19"/>
      <c r="AF142" s="26"/>
      <c r="AG142" s="26"/>
    </row>
    <row r="143" spans="11:33"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AB143" s="19"/>
      <c r="AD143" s="19"/>
      <c r="AE143" s="19"/>
      <c r="AF143" s="26"/>
      <c r="AG143" s="26"/>
    </row>
    <row r="144" spans="11:33"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AB144" s="19"/>
      <c r="AD144" s="19"/>
      <c r="AE144" s="19"/>
      <c r="AF144" s="26"/>
      <c r="AG144" s="26"/>
    </row>
    <row r="145" spans="11:33"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AB145" s="19"/>
      <c r="AD145" s="19"/>
      <c r="AE145" s="19"/>
      <c r="AF145" s="26"/>
      <c r="AG145" s="26"/>
    </row>
    <row r="146" spans="11:33"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AB146" s="19"/>
      <c r="AD146" s="19"/>
      <c r="AE146" s="19"/>
      <c r="AF146" s="26"/>
      <c r="AG146" s="26"/>
    </row>
    <row r="147" spans="11:33"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AB147" s="19"/>
      <c r="AD147" s="19"/>
      <c r="AE147" s="19"/>
      <c r="AF147" s="26"/>
      <c r="AG147" s="26"/>
    </row>
    <row r="148" spans="11:33"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AB148" s="19"/>
      <c r="AD148" s="19"/>
      <c r="AE148" s="19"/>
      <c r="AF148" s="26"/>
      <c r="AG148" s="26"/>
    </row>
    <row r="149" spans="11:33"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AB149" s="19"/>
      <c r="AD149" s="19"/>
      <c r="AE149" s="19"/>
      <c r="AF149" s="26"/>
      <c r="AG149" s="26"/>
    </row>
    <row r="150" spans="11:33"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AB150" s="19"/>
      <c r="AD150" s="19"/>
      <c r="AE150" s="19"/>
      <c r="AF150" s="26"/>
      <c r="AG150" s="26"/>
    </row>
    <row r="151" spans="11:33"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AB151" s="19"/>
      <c r="AD151" s="19"/>
      <c r="AE151" s="19"/>
      <c r="AF151" s="26"/>
      <c r="AG151" s="26"/>
    </row>
    <row r="152" spans="11:33"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AB152" s="19"/>
      <c r="AD152" s="19"/>
      <c r="AE152" s="19"/>
      <c r="AF152" s="26"/>
      <c r="AG152" s="26"/>
    </row>
    <row r="153" spans="11:33"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AB153" s="19"/>
      <c r="AD153" s="19"/>
      <c r="AE153" s="19"/>
      <c r="AF153" s="26"/>
      <c r="AG153" s="26"/>
    </row>
    <row r="154" spans="11:33"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AB154" s="19"/>
      <c r="AD154" s="19"/>
      <c r="AE154" s="19"/>
      <c r="AF154" s="26"/>
      <c r="AG154" s="26"/>
    </row>
    <row r="155" spans="11:33"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AB155" s="19"/>
      <c r="AD155" s="19"/>
      <c r="AE155" s="19"/>
      <c r="AF155" s="26"/>
      <c r="AG155" s="26"/>
    </row>
    <row r="156" spans="11:33"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AB156" s="19"/>
      <c r="AD156" s="19"/>
      <c r="AE156" s="19"/>
      <c r="AF156" s="26"/>
      <c r="AG156" s="26"/>
    </row>
    <row r="157" spans="11:33"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AB157" s="19"/>
      <c r="AD157" s="19"/>
      <c r="AE157" s="19"/>
      <c r="AF157" s="26"/>
      <c r="AG157" s="26"/>
    </row>
    <row r="158" spans="11:33"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AB158" s="19"/>
      <c r="AD158" s="19"/>
      <c r="AE158" s="19"/>
      <c r="AF158" s="26"/>
      <c r="AG158" s="26"/>
    </row>
    <row r="159" spans="11:33"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AB159" s="19"/>
      <c r="AD159" s="19"/>
      <c r="AE159" s="19"/>
      <c r="AF159" s="26"/>
      <c r="AG159" s="26"/>
    </row>
    <row r="160" spans="11:33"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AB160" s="19"/>
      <c r="AD160" s="19"/>
      <c r="AE160" s="19"/>
      <c r="AF160" s="26"/>
      <c r="AG160" s="26"/>
    </row>
    <row r="161" spans="11:33"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AF161" s="26"/>
      <c r="AG161" s="26"/>
    </row>
    <row r="162" spans="11:33"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AF162" s="26"/>
      <c r="AG162" s="26"/>
    </row>
    <row r="163" spans="11:33"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AF163" s="26"/>
      <c r="AG163" s="26"/>
    </row>
    <row r="164" spans="11:33"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AF164" s="26"/>
      <c r="AG164" s="26"/>
    </row>
    <row r="165" spans="11:33"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AF165" s="26"/>
      <c r="AG165" s="26"/>
    </row>
    <row r="166" spans="11:33"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AF166" s="26"/>
      <c r="AG166" s="26"/>
    </row>
    <row r="167" spans="11:33"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AF167" s="26"/>
      <c r="AG167" s="26"/>
    </row>
    <row r="168" spans="11:33"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1:33"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1:33"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1:33"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1:33"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1:33"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1:33"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1:33"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1:33"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1:20"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1:20"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1:20"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1:20"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1:20"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1:20"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1:20"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1:20"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1:20"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1:20"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</sheetData>
  <sheetProtection sheet="1" objects="1" scenarios="1"/>
  <phoneticPr fontId="0" type="noConversion"/>
  <printOptions gridLinesSet="0"/>
  <pageMargins left="0.5" right="0.5" top="0.5" bottom="0.55000000000000004" header="0.5" footer="0.5"/>
  <pageSetup orientation="portrait" horizontalDpi="120" verticalDpi="14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187"/>
  <sheetViews>
    <sheetView tabSelected="1" zoomScale="110" zoomScaleNormal="110" zoomScalePageLayoutView="125" workbookViewId="0">
      <selection activeCell="I13" sqref="I13"/>
    </sheetView>
  </sheetViews>
  <sheetFormatPr baseColWidth="10" defaultColWidth="8.7109375" defaultRowHeight="16"/>
  <cols>
    <col min="1" max="1" width="4.42578125" style="44" customWidth="1"/>
    <col min="2" max="2" width="10.85546875" style="44" customWidth="1"/>
    <col min="3" max="3" width="8.7109375" style="44" customWidth="1"/>
    <col min="4" max="4" width="12" style="44" bestFit="1" customWidth="1"/>
    <col min="5" max="5" width="8.7109375" style="44" customWidth="1"/>
    <col min="6" max="6" width="10.140625" style="44" customWidth="1"/>
    <col min="7" max="7" width="12.28515625" style="44" customWidth="1"/>
    <col min="8" max="8" width="11.42578125" style="44" customWidth="1"/>
    <col min="9" max="1999" width="8.7109375" style="44"/>
    <col min="2000" max="2000" width="2.28515625" style="44" customWidth="1"/>
    <col min="2001" max="16384" width="8.7109375" style="44"/>
  </cols>
  <sheetData>
    <row r="1" spans="2:41" ht="17" thickBot="1">
      <c r="B1" s="36" t="s">
        <v>11</v>
      </c>
      <c r="C1" s="41"/>
      <c r="D1" s="41"/>
      <c r="E1" s="41"/>
      <c r="F1" s="54"/>
      <c r="G1" s="55"/>
      <c r="H1" s="54"/>
      <c r="I1" s="54"/>
      <c r="J1" s="54"/>
      <c r="K1" s="42" t="s">
        <v>12</v>
      </c>
      <c r="L1" s="43" t="e">
        <f>E2/E3</f>
        <v>#DIV/0!</v>
      </c>
      <c r="M1" s="41"/>
      <c r="N1" s="42" t="s">
        <v>13</v>
      </c>
      <c r="O1" s="43">
        <f>E4-1</f>
        <v>0</v>
      </c>
      <c r="P1" s="41"/>
      <c r="Q1" s="41"/>
      <c r="R1" s="42" t="s">
        <v>14</v>
      </c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2:41" ht="17" thickBot="1">
      <c r="B2" s="41"/>
      <c r="C2" s="37" t="s">
        <v>15</v>
      </c>
      <c r="D2" s="41"/>
      <c r="E2" s="38" t="e">
        <f>D21/C24</f>
        <v>#DIV/0!</v>
      </c>
      <c r="F2" s="54" t="str">
        <f>"per "&amp;units</f>
        <v>per hour</v>
      </c>
      <c r="G2" s="56" t="s">
        <v>16</v>
      </c>
      <c r="H2" s="54"/>
      <c r="I2" s="54"/>
      <c r="J2" s="54"/>
      <c r="K2" s="42" t="s">
        <v>17</v>
      </c>
      <c r="L2" s="43" t="e">
        <f>L1/E4</f>
        <v>#DIV/0!</v>
      </c>
      <c r="M2" s="41"/>
      <c r="N2" s="41"/>
      <c r="O2" s="41"/>
      <c r="P2" s="41"/>
      <c r="Q2" s="41"/>
      <c r="R2" s="42" t="s">
        <v>18</v>
      </c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2:41" ht="17" thickBot="1">
      <c r="B3" s="41"/>
      <c r="C3" s="37" t="s">
        <v>19</v>
      </c>
      <c r="D3" s="41"/>
      <c r="E3" s="38">
        <f>E21</f>
        <v>0</v>
      </c>
      <c r="F3" s="54" t="str">
        <f>"per "&amp;units</f>
        <v>per hour</v>
      </c>
      <c r="G3" s="56" t="s">
        <v>20</v>
      </c>
      <c r="H3" s="54"/>
      <c r="I3" s="54"/>
      <c r="J3" s="54"/>
      <c r="K3" s="41"/>
      <c r="L3" s="43" t="e">
        <f>(L1^E4)/(Q3*(1-L2))</f>
        <v>#DIV/0!</v>
      </c>
      <c r="M3" s="41"/>
      <c r="N3" s="41"/>
      <c r="O3" s="42" t="s">
        <v>21</v>
      </c>
      <c r="P3" s="41"/>
      <c r="Q3" s="45">
        <f>P54</f>
        <v>1</v>
      </c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2:41" ht="17" thickBot="1">
      <c r="B4" s="41"/>
      <c r="C4" s="37" t="s">
        <v>22</v>
      </c>
      <c r="D4" s="41"/>
      <c r="E4" s="61">
        <v>1</v>
      </c>
      <c r="F4" s="57" t="s">
        <v>23</v>
      </c>
      <c r="G4" s="58"/>
      <c r="H4" s="58"/>
      <c r="I4" s="58"/>
      <c r="J4" s="58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</row>
    <row r="5" spans="2:41" ht="17" thickBot="1">
      <c r="B5" s="46" t="e">
        <f>IF(F6&lt;1,R2,R1)</f>
        <v>#DIV/0!</v>
      </c>
      <c r="C5" s="34" t="s">
        <v>35</v>
      </c>
      <c r="D5" s="41"/>
      <c r="E5" s="62" t="s">
        <v>34</v>
      </c>
      <c r="F5" s="54"/>
      <c r="G5" s="58"/>
      <c r="H5" s="58"/>
      <c r="I5" s="58"/>
      <c r="J5" s="58"/>
      <c r="K5" s="42" t="s">
        <v>24</v>
      </c>
      <c r="L5" s="43" t="e">
        <f>1/(SUM(L7:L27)+L3)</f>
        <v>#DIV/0!</v>
      </c>
      <c r="M5" s="41"/>
      <c r="N5" s="43" t="e">
        <f>1-SUM(N7:N47)</f>
        <v>#DIV/0!</v>
      </c>
      <c r="O5" s="43">
        <f>E4</f>
        <v>1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</row>
    <row r="6" spans="2:41">
      <c r="B6" s="42" t="s">
        <v>25</v>
      </c>
      <c r="C6" s="41"/>
      <c r="D6" s="41"/>
      <c r="E6" s="41"/>
      <c r="F6" s="39" t="e">
        <f>E2/(E3*E4)</f>
        <v>#DIV/0!</v>
      </c>
      <c r="G6" s="58"/>
      <c r="H6" s="58"/>
      <c r="I6" s="58"/>
      <c r="J6" s="58"/>
      <c r="K6" s="41"/>
      <c r="L6" s="41"/>
      <c r="M6" s="48" t="s">
        <v>26</v>
      </c>
      <c r="N6" s="41"/>
      <c r="O6" s="49">
        <f>IF(+O5&lt;=1,1,+O5-1)</f>
        <v>1</v>
      </c>
      <c r="P6" s="49">
        <f>IF(O5=0,1,+O6*O5)</f>
        <v>1</v>
      </c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</row>
    <row r="7" spans="2:41">
      <c r="B7" s="42" t="s">
        <v>27</v>
      </c>
      <c r="C7" s="41"/>
      <c r="D7" s="41"/>
      <c r="E7" s="41"/>
      <c r="F7" s="40" t="e">
        <f>L5</f>
        <v>#DIV/0!</v>
      </c>
      <c r="G7" s="58"/>
      <c r="H7" s="58"/>
      <c r="I7" s="58"/>
      <c r="J7" s="58"/>
      <c r="K7" s="43">
        <v>0</v>
      </c>
      <c r="L7" s="43">
        <v>1</v>
      </c>
      <c r="M7" s="43" t="e">
        <f>L5</f>
        <v>#DIV/0!</v>
      </c>
      <c r="N7" s="43" t="e">
        <f t="shared" ref="N7:N47" si="0">IF(K7&lt;$E$4,M7,0)</f>
        <v>#DIV/0!</v>
      </c>
      <c r="O7" s="49">
        <f t="shared" ref="O7:O54" si="1">IF(+O6=1,1,+O6-1)</f>
        <v>1</v>
      </c>
      <c r="P7" s="49">
        <f t="shared" ref="P7:P54" si="2">P6*O7</f>
        <v>1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2:41">
      <c r="B8" s="42" t="s">
        <v>28</v>
      </c>
      <c r="C8" s="41"/>
      <c r="D8" s="41"/>
      <c r="E8" s="41"/>
      <c r="F8" s="40" t="e">
        <f>F7*(L1^(E4+1))/((Q3/E4)*(E4-L1)^2)</f>
        <v>#DIV/0!</v>
      </c>
      <c r="G8" s="58"/>
      <c r="H8" s="58"/>
      <c r="I8" s="58"/>
      <c r="J8" s="58"/>
      <c r="K8" s="43">
        <v>1</v>
      </c>
      <c r="L8" s="43">
        <f>IF(K8&gt;$O$1,0,+L1)</f>
        <v>0</v>
      </c>
      <c r="M8" s="43" t="e">
        <f t="shared" ref="M8:M47" si="3">IF(K8&gt;$E$4,+$L$1*M7/$E$4,+$L$1*M7/K8)</f>
        <v>#DIV/0!</v>
      </c>
      <c r="N8" s="43">
        <f t="shared" si="0"/>
        <v>0</v>
      </c>
      <c r="O8" s="49">
        <f t="shared" si="1"/>
        <v>1</v>
      </c>
      <c r="P8" s="49">
        <f t="shared" si="2"/>
        <v>1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</row>
    <row r="9" spans="2:41">
      <c r="B9" s="42" t="s">
        <v>29</v>
      </c>
      <c r="C9" s="41"/>
      <c r="D9" s="41"/>
      <c r="E9" s="41"/>
      <c r="F9" s="40" t="e">
        <f>F8+F6*E4</f>
        <v>#DIV/0!</v>
      </c>
      <c r="G9" s="58"/>
      <c r="H9" s="58"/>
      <c r="I9" s="58"/>
      <c r="J9" s="58"/>
      <c r="K9" s="43">
        <v>2</v>
      </c>
      <c r="L9" s="43">
        <f t="shared" ref="L9:L27" si="4">IF(K9&gt;$O$1,0,+L8*$L$1/K9)</f>
        <v>0</v>
      </c>
      <c r="M9" s="43" t="e">
        <f t="shared" si="3"/>
        <v>#DIV/0!</v>
      </c>
      <c r="N9" s="43">
        <f t="shared" si="0"/>
        <v>0</v>
      </c>
      <c r="O9" s="49">
        <f t="shared" si="1"/>
        <v>1</v>
      </c>
      <c r="P9" s="49">
        <f t="shared" si="2"/>
        <v>1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2:41">
      <c r="B10" s="42" t="s">
        <v>30</v>
      </c>
      <c r="C10" s="41"/>
      <c r="D10" s="41"/>
      <c r="E10" s="41"/>
      <c r="F10" s="40" t="e">
        <f>F8/E2</f>
        <v>#DIV/0!</v>
      </c>
      <c r="G10" s="58" t="str">
        <f>units&amp;"s"</f>
        <v>hours</v>
      </c>
      <c r="H10" s="63" t="e">
        <f>F10*60</f>
        <v>#DIV/0!</v>
      </c>
      <c r="I10" s="58"/>
      <c r="J10" s="58"/>
      <c r="K10" s="43">
        <v>3</v>
      </c>
      <c r="L10" s="43">
        <f t="shared" si="4"/>
        <v>0</v>
      </c>
      <c r="M10" s="43" t="e">
        <f t="shared" si="3"/>
        <v>#DIV/0!</v>
      </c>
      <c r="N10" s="43">
        <f t="shared" si="0"/>
        <v>0</v>
      </c>
      <c r="O10" s="49">
        <f t="shared" si="1"/>
        <v>1</v>
      </c>
      <c r="P10" s="49">
        <f t="shared" si="2"/>
        <v>1</v>
      </c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2:41">
      <c r="B11" s="42" t="s">
        <v>31</v>
      </c>
      <c r="C11" s="41"/>
      <c r="D11" s="41"/>
      <c r="E11" s="41"/>
      <c r="F11" s="40" t="e">
        <f>F10+1/E3</f>
        <v>#DIV/0!</v>
      </c>
      <c r="G11" s="58" t="str">
        <f>units&amp;"s"</f>
        <v>hours</v>
      </c>
      <c r="H11" s="63" t="e">
        <f>F11*60</f>
        <v>#DIV/0!</v>
      </c>
      <c r="I11" s="58"/>
      <c r="J11" s="58"/>
      <c r="K11" s="43">
        <v>4</v>
      </c>
      <c r="L11" s="43">
        <f t="shared" si="4"/>
        <v>0</v>
      </c>
      <c r="M11" s="43" t="e">
        <f t="shared" si="3"/>
        <v>#DIV/0!</v>
      </c>
      <c r="N11" s="43">
        <f t="shared" si="0"/>
        <v>0</v>
      </c>
      <c r="O11" s="49">
        <f t="shared" si="1"/>
        <v>1</v>
      </c>
      <c r="P11" s="49">
        <f t="shared" si="2"/>
        <v>1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2:41">
      <c r="B12" s="42" t="s">
        <v>32</v>
      </c>
      <c r="C12" s="41"/>
      <c r="D12" s="41"/>
      <c r="E12" s="41"/>
      <c r="F12" s="40" t="e">
        <f>N5</f>
        <v>#DIV/0!</v>
      </c>
      <c r="G12" s="58"/>
      <c r="H12" s="58"/>
      <c r="I12" s="58"/>
      <c r="J12" s="58"/>
      <c r="K12" s="43">
        <v>5</v>
      </c>
      <c r="L12" s="43">
        <f t="shared" si="4"/>
        <v>0</v>
      </c>
      <c r="M12" s="43" t="e">
        <f t="shared" si="3"/>
        <v>#DIV/0!</v>
      </c>
      <c r="N12" s="43">
        <f t="shared" si="0"/>
        <v>0</v>
      </c>
      <c r="O12" s="49">
        <f t="shared" si="1"/>
        <v>1</v>
      </c>
      <c r="P12" s="49">
        <f t="shared" si="2"/>
        <v>1</v>
      </c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</row>
    <row r="13" spans="2:41">
      <c r="B13" s="41"/>
      <c r="C13" s="41"/>
      <c r="D13" s="41"/>
      <c r="E13" s="41"/>
      <c r="F13" s="41"/>
      <c r="G13" s="58"/>
      <c r="H13" s="58"/>
      <c r="I13" s="58"/>
      <c r="J13" s="58"/>
      <c r="K13" s="43">
        <v>6</v>
      </c>
      <c r="L13" s="43">
        <f t="shared" si="4"/>
        <v>0</v>
      </c>
      <c r="M13" s="43" t="e">
        <f t="shared" si="3"/>
        <v>#DIV/0!</v>
      </c>
      <c r="N13" s="43">
        <f t="shared" si="0"/>
        <v>0</v>
      </c>
      <c r="O13" s="49">
        <f t="shared" si="1"/>
        <v>1</v>
      </c>
      <c r="P13" s="49">
        <f t="shared" si="2"/>
        <v>1</v>
      </c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2:41">
      <c r="B14" s="41"/>
      <c r="C14" s="41"/>
      <c r="D14" s="41"/>
      <c r="E14" s="41"/>
      <c r="F14" s="41"/>
      <c r="G14" s="58"/>
      <c r="H14" s="58"/>
      <c r="I14" s="58"/>
      <c r="J14" s="58"/>
      <c r="K14" s="43">
        <v>7</v>
      </c>
      <c r="L14" s="43">
        <f t="shared" si="4"/>
        <v>0</v>
      </c>
      <c r="M14" s="43" t="e">
        <f t="shared" si="3"/>
        <v>#DIV/0!</v>
      </c>
      <c r="N14" s="43">
        <f t="shared" si="0"/>
        <v>0</v>
      </c>
      <c r="O14" s="49">
        <f t="shared" si="1"/>
        <v>1</v>
      </c>
      <c r="P14" s="49">
        <f t="shared" si="2"/>
        <v>1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</row>
    <row r="15" spans="2:41">
      <c r="B15" s="41"/>
      <c r="C15" s="41"/>
      <c r="D15" s="41"/>
      <c r="E15" s="41"/>
      <c r="F15" s="41"/>
      <c r="G15" s="58"/>
      <c r="H15" s="58"/>
      <c r="I15" s="58"/>
      <c r="J15" s="58"/>
      <c r="K15" s="43">
        <v>8</v>
      </c>
      <c r="L15" s="43">
        <f t="shared" si="4"/>
        <v>0</v>
      </c>
      <c r="M15" s="43" t="e">
        <f t="shared" si="3"/>
        <v>#DIV/0!</v>
      </c>
      <c r="N15" s="43">
        <f t="shared" si="0"/>
        <v>0</v>
      </c>
      <c r="O15" s="49">
        <f t="shared" si="1"/>
        <v>1</v>
      </c>
      <c r="P15" s="49">
        <f t="shared" si="2"/>
        <v>1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2:41">
      <c r="B16" s="41"/>
      <c r="C16" s="41"/>
      <c r="D16" s="41"/>
      <c r="E16" s="41"/>
      <c r="F16" s="41"/>
      <c r="G16" s="58"/>
      <c r="H16" s="58"/>
      <c r="I16" s="58"/>
      <c r="J16" s="58"/>
      <c r="K16" s="43">
        <v>9</v>
      </c>
      <c r="L16" s="43">
        <f t="shared" si="4"/>
        <v>0</v>
      </c>
      <c r="M16" s="43" t="e">
        <f t="shared" si="3"/>
        <v>#DIV/0!</v>
      </c>
      <c r="N16" s="43">
        <f t="shared" si="0"/>
        <v>0</v>
      </c>
      <c r="O16" s="49">
        <f t="shared" si="1"/>
        <v>1</v>
      </c>
      <c r="P16" s="49">
        <f t="shared" si="2"/>
        <v>1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</row>
    <row r="17" spans="2:41">
      <c r="B17" s="41"/>
      <c r="C17" s="41"/>
      <c r="D17" s="41"/>
      <c r="E17" s="41"/>
      <c r="F17" s="41"/>
      <c r="G17" s="58"/>
      <c r="H17" s="58"/>
      <c r="I17" s="58"/>
      <c r="J17" s="58"/>
      <c r="K17" s="43">
        <v>10</v>
      </c>
      <c r="L17" s="43">
        <f t="shared" si="4"/>
        <v>0</v>
      </c>
      <c r="M17" s="43" t="e">
        <f t="shared" si="3"/>
        <v>#DIV/0!</v>
      </c>
      <c r="N17" s="43">
        <f t="shared" si="0"/>
        <v>0</v>
      </c>
      <c r="O17" s="49">
        <f t="shared" si="1"/>
        <v>1</v>
      </c>
      <c r="P17" s="49">
        <f t="shared" si="2"/>
        <v>1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2:41">
      <c r="B18" s="54"/>
      <c r="C18" s="54"/>
      <c r="D18" s="54"/>
      <c r="E18" s="54"/>
      <c r="F18" s="54"/>
      <c r="G18" s="58"/>
      <c r="H18" s="58"/>
      <c r="I18" s="58"/>
      <c r="J18" s="58"/>
      <c r="K18" s="43">
        <v>11</v>
      </c>
      <c r="L18" s="43">
        <f t="shared" si="4"/>
        <v>0</v>
      </c>
      <c r="M18" s="43" t="e">
        <f t="shared" si="3"/>
        <v>#DIV/0!</v>
      </c>
      <c r="N18" s="43">
        <f t="shared" si="0"/>
        <v>0</v>
      </c>
      <c r="O18" s="49">
        <f t="shared" si="1"/>
        <v>1</v>
      </c>
      <c r="P18" s="49">
        <f t="shared" si="2"/>
        <v>1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</row>
    <row r="19" spans="2:41">
      <c r="B19" s="55"/>
      <c r="C19" s="54"/>
      <c r="D19" s="54"/>
      <c r="E19" s="54"/>
      <c r="F19" s="55"/>
      <c r="G19" s="58"/>
      <c r="H19" s="58"/>
      <c r="I19" s="58"/>
      <c r="J19" s="58"/>
      <c r="K19" s="43">
        <v>12</v>
      </c>
      <c r="L19" s="43">
        <f t="shared" si="4"/>
        <v>0</v>
      </c>
      <c r="M19" s="43" t="e">
        <f t="shared" si="3"/>
        <v>#DIV/0!</v>
      </c>
      <c r="N19" s="43">
        <f t="shared" si="0"/>
        <v>0</v>
      </c>
      <c r="O19" s="49">
        <f t="shared" si="1"/>
        <v>1</v>
      </c>
      <c r="P19" s="49">
        <f t="shared" si="2"/>
        <v>1</v>
      </c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2:41">
      <c r="B20" s="71" t="s">
        <v>36</v>
      </c>
      <c r="C20" s="71" t="s">
        <v>37</v>
      </c>
      <c r="D20" s="71" t="s">
        <v>43</v>
      </c>
      <c r="E20" s="71" t="s">
        <v>44</v>
      </c>
      <c r="I20" s="41"/>
      <c r="J20" s="41"/>
      <c r="K20" s="43">
        <v>13</v>
      </c>
      <c r="L20" s="43">
        <f t="shared" si="4"/>
        <v>0</v>
      </c>
      <c r="M20" s="43" t="e">
        <f t="shared" si="3"/>
        <v>#DIV/0!</v>
      </c>
      <c r="N20" s="43">
        <f t="shared" si="0"/>
        <v>0</v>
      </c>
      <c r="O20" s="49">
        <f t="shared" si="1"/>
        <v>1</v>
      </c>
      <c r="P20" s="49">
        <f t="shared" si="2"/>
        <v>1</v>
      </c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</row>
    <row r="21" spans="2:41">
      <c r="B21" s="106"/>
      <c r="C21" s="72"/>
      <c r="D21" s="73"/>
      <c r="E21" s="73"/>
      <c r="I21" s="41"/>
      <c r="J21" s="41"/>
      <c r="K21" s="43">
        <v>14</v>
      </c>
      <c r="L21" s="43">
        <f t="shared" si="4"/>
        <v>0</v>
      </c>
      <c r="M21" s="43" t="e">
        <f t="shared" si="3"/>
        <v>#DIV/0!</v>
      </c>
      <c r="N21" s="43">
        <f t="shared" si="0"/>
        <v>0</v>
      </c>
      <c r="O21" s="49">
        <f t="shared" si="1"/>
        <v>1</v>
      </c>
      <c r="P21" s="49">
        <f t="shared" si="2"/>
        <v>1</v>
      </c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2:41">
      <c r="B22" s="59"/>
      <c r="E22" s="64"/>
      <c r="F22" s="64"/>
      <c r="G22" s="64"/>
      <c r="H22" s="41"/>
      <c r="I22" s="41"/>
      <c r="J22" s="41"/>
      <c r="K22" s="43">
        <v>15</v>
      </c>
      <c r="L22" s="43">
        <f t="shared" si="4"/>
        <v>0</v>
      </c>
      <c r="M22" s="43" t="e">
        <f t="shared" si="3"/>
        <v>#DIV/0!</v>
      </c>
      <c r="N22" s="43">
        <f t="shared" si="0"/>
        <v>0</v>
      </c>
      <c r="O22" s="49">
        <f t="shared" si="1"/>
        <v>1</v>
      </c>
      <c r="P22" s="49">
        <f t="shared" si="2"/>
        <v>1</v>
      </c>
      <c r="Q22" s="41"/>
      <c r="R22" s="42" t="s">
        <v>18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</row>
    <row r="23" spans="2:41">
      <c r="B23" s="66" t="s">
        <v>33</v>
      </c>
      <c r="C23" s="67" t="s">
        <v>41</v>
      </c>
      <c r="D23" s="67" t="s">
        <v>37</v>
      </c>
      <c r="E23" s="67" t="s">
        <v>38</v>
      </c>
      <c r="F23" s="67" t="s">
        <v>39</v>
      </c>
      <c r="G23" s="67" t="s">
        <v>36</v>
      </c>
      <c r="H23" s="67" t="s">
        <v>40</v>
      </c>
      <c r="I23" s="41"/>
      <c r="J23" s="41"/>
      <c r="K23" s="43">
        <v>16</v>
      </c>
      <c r="L23" s="43">
        <f t="shared" si="4"/>
        <v>0</v>
      </c>
      <c r="M23" s="43" t="e">
        <f t="shared" si="3"/>
        <v>#DIV/0!</v>
      </c>
      <c r="N23" s="43">
        <f t="shared" si="0"/>
        <v>0</v>
      </c>
      <c r="O23" s="49">
        <f t="shared" si="1"/>
        <v>1</v>
      </c>
      <c r="P23" s="49">
        <f t="shared" si="2"/>
        <v>1</v>
      </c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2:41">
      <c r="B24" s="86"/>
      <c r="C24" s="87"/>
      <c r="D24" s="107"/>
      <c r="E24" s="88"/>
      <c r="F24" s="88"/>
      <c r="G24" s="107"/>
      <c r="H24" s="107"/>
      <c r="I24" s="41"/>
      <c r="J24" s="41"/>
      <c r="K24" s="43">
        <v>17</v>
      </c>
      <c r="L24" s="43">
        <f t="shared" si="4"/>
        <v>0</v>
      </c>
      <c r="M24" s="43" t="e">
        <f t="shared" si="3"/>
        <v>#DIV/0!</v>
      </c>
      <c r="N24" s="43">
        <f t="shared" si="0"/>
        <v>0</v>
      </c>
      <c r="O24" s="49">
        <f t="shared" si="1"/>
        <v>1</v>
      </c>
      <c r="P24" s="49">
        <f t="shared" si="2"/>
        <v>1</v>
      </c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</row>
    <row r="25" spans="2:41">
      <c r="G25" s="64"/>
      <c r="H25" s="41"/>
      <c r="I25" s="41"/>
      <c r="J25" s="41"/>
      <c r="K25" s="43">
        <v>18</v>
      </c>
      <c r="L25" s="43">
        <f t="shared" si="4"/>
        <v>0</v>
      </c>
      <c r="M25" s="43" t="e">
        <f t="shared" si="3"/>
        <v>#DIV/0!</v>
      </c>
      <c r="N25" s="43">
        <f t="shared" si="0"/>
        <v>0</v>
      </c>
      <c r="O25" s="49">
        <f t="shared" si="1"/>
        <v>1</v>
      </c>
      <c r="P25" s="49">
        <f t="shared" si="2"/>
        <v>1</v>
      </c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2:41">
      <c r="B26" s="35" t="s">
        <v>42</v>
      </c>
      <c r="C26" s="65"/>
      <c r="D26" s="65"/>
      <c r="E26" s="65"/>
      <c r="F26" s="65"/>
      <c r="G26" s="41"/>
      <c r="H26" s="41"/>
      <c r="I26" s="41"/>
      <c r="J26" s="41"/>
      <c r="K26" s="43">
        <v>19</v>
      </c>
      <c r="L26" s="43">
        <f t="shared" si="4"/>
        <v>0</v>
      </c>
      <c r="M26" s="43" t="e">
        <f t="shared" si="3"/>
        <v>#DIV/0!</v>
      </c>
      <c r="N26" s="43">
        <f t="shared" si="0"/>
        <v>0</v>
      </c>
      <c r="O26" s="49">
        <f t="shared" si="1"/>
        <v>1</v>
      </c>
      <c r="P26" s="49">
        <f t="shared" si="2"/>
        <v>1</v>
      </c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</row>
    <row r="27" spans="2:41">
      <c r="B27" s="75"/>
      <c r="C27" s="75"/>
      <c r="D27" s="75"/>
      <c r="E27" s="75"/>
      <c r="F27" s="75"/>
      <c r="G27" s="75"/>
      <c r="H27" s="108"/>
      <c r="I27" s="34"/>
      <c r="J27" s="41"/>
      <c r="K27" s="43">
        <v>20</v>
      </c>
      <c r="L27" s="43">
        <f t="shared" si="4"/>
        <v>0</v>
      </c>
      <c r="M27" s="43" t="e">
        <f t="shared" si="3"/>
        <v>#DIV/0!</v>
      </c>
      <c r="N27" s="43">
        <f t="shared" si="0"/>
        <v>0</v>
      </c>
      <c r="O27" s="49">
        <f t="shared" si="1"/>
        <v>1</v>
      </c>
      <c r="P27" s="49">
        <f t="shared" si="2"/>
        <v>1</v>
      </c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2:41">
      <c r="B28" s="76"/>
      <c r="C28" s="75"/>
      <c r="D28" s="75"/>
      <c r="E28" s="75"/>
      <c r="F28" s="77"/>
      <c r="G28" s="75"/>
      <c r="H28" s="127"/>
      <c r="I28" s="34"/>
      <c r="J28" s="41"/>
      <c r="K28" s="43">
        <v>21</v>
      </c>
      <c r="L28" s="41"/>
      <c r="M28" s="43" t="e">
        <f t="shared" si="3"/>
        <v>#DIV/0!</v>
      </c>
      <c r="N28" s="43">
        <f t="shared" si="0"/>
        <v>0</v>
      </c>
      <c r="O28" s="49">
        <f t="shared" si="1"/>
        <v>1</v>
      </c>
      <c r="P28" s="49">
        <f t="shared" si="2"/>
        <v>1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</row>
    <row r="29" spans="2:41">
      <c r="B29" s="78"/>
      <c r="C29" s="79"/>
      <c r="D29" s="79"/>
      <c r="E29" s="79"/>
      <c r="F29" s="80"/>
      <c r="G29" s="81"/>
      <c r="H29" s="109"/>
      <c r="I29" s="41"/>
      <c r="J29" s="41"/>
      <c r="K29" s="43">
        <v>22</v>
      </c>
      <c r="L29" s="41"/>
      <c r="M29" s="43" t="e">
        <f t="shared" si="3"/>
        <v>#DIV/0!</v>
      </c>
      <c r="N29" s="43">
        <f t="shared" si="0"/>
        <v>0</v>
      </c>
      <c r="O29" s="49">
        <f t="shared" si="1"/>
        <v>1</v>
      </c>
      <c r="P29" s="49">
        <f t="shared" si="2"/>
        <v>1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2:41">
      <c r="B30" s="82"/>
      <c r="C30" s="83"/>
      <c r="D30" s="83"/>
      <c r="E30" s="83"/>
      <c r="F30" s="84"/>
      <c r="G30" s="83"/>
      <c r="H30" s="110"/>
      <c r="I30" s="85"/>
      <c r="J30" s="41"/>
      <c r="K30" s="43">
        <v>23</v>
      </c>
      <c r="L30" s="41"/>
      <c r="M30" s="43" t="e">
        <f t="shared" si="3"/>
        <v>#DIV/0!</v>
      </c>
      <c r="N30" s="43">
        <f t="shared" si="0"/>
        <v>0</v>
      </c>
      <c r="O30" s="49">
        <f t="shared" si="1"/>
        <v>1</v>
      </c>
      <c r="P30" s="49">
        <f t="shared" si="2"/>
        <v>1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</row>
    <row r="31" spans="2:41">
      <c r="B31" s="69"/>
      <c r="C31" s="68"/>
      <c r="D31" s="68"/>
      <c r="E31" s="68"/>
      <c r="F31" s="70"/>
      <c r="G31" s="68"/>
      <c r="H31" s="111"/>
      <c r="I31" s="41"/>
      <c r="J31" s="41"/>
      <c r="K31" s="43">
        <v>24</v>
      </c>
      <c r="L31" s="41"/>
      <c r="M31" s="43" t="e">
        <f t="shared" si="3"/>
        <v>#DIV/0!</v>
      </c>
      <c r="N31" s="43">
        <f t="shared" si="0"/>
        <v>0</v>
      </c>
      <c r="O31" s="49">
        <f t="shared" si="1"/>
        <v>1</v>
      </c>
      <c r="P31" s="49">
        <f t="shared" si="2"/>
        <v>1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2:41">
      <c r="G32" s="41"/>
      <c r="H32" s="41"/>
      <c r="I32" s="41"/>
      <c r="J32" s="41"/>
      <c r="K32" s="43">
        <v>25</v>
      </c>
      <c r="L32" s="41"/>
      <c r="M32" s="43" t="e">
        <f t="shared" si="3"/>
        <v>#DIV/0!</v>
      </c>
      <c r="N32" s="43">
        <f t="shared" si="0"/>
        <v>0</v>
      </c>
      <c r="O32" s="49">
        <f t="shared" si="1"/>
        <v>1</v>
      </c>
      <c r="P32" s="49">
        <f t="shared" si="2"/>
        <v>1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</row>
    <row r="33" spans="2:41">
      <c r="B33" s="35" t="s">
        <v>78</v>
      </c>
      <c r="C33" s="41"/>
      <c r="D33" s="41"/>
      <c r="E33" s="41"/>
      <c r="F33" s="50"/>
      <c r="G33" s="41"/>
      <c r="H33" s="41"/>
      <c r="I33" s="41"/>
      <c r="J33" s="41"/>
      <c r="K33" s="43">
        <v>26</v>
      </c>
      <c r="L33" s="41"/>
      <c r="M33" s="43" t="e">
        <f t="shared" si="3"/>
        <v>#DIV/0!</v>
      </c>
      <c r="N33" s="43">
        <f t="shared" si="0"/>
        <v>0</v>
      </c>
      <c r="O33" s="49">
        <f t="shared" si="1"/>
        <v>1</v>
      </c>
      <c r="P33" s="49">
        <f t="shared" si="2"/>
        <v>1</v>
      </c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</row>
    <row r="34" spans="2:41">
      <c r="B34" s="78"/>
      <c r="C34" s="79"/>
      <c r="D34" s="79"/>
      <c r="E34" s="79"/>
      <c r="F34" s="116"/>
      <c r="G34" s="112"/>
      <c r="H34" s="108"/>
      <c r="I34" s="41"/>
      <c r="J34" s="41"/>
      <c r="K34" s="43">
        <v>27</v>
      </c>
      <c r="L34" s="41"/>
      <c r="M34" s="43" t="e">
        <f t="shared" si="3"/>
        <v>#DIV/0!</v>
      </c>
      <c r="N34" s="43">
        <f t="shared" si="0"/>
        <v>0</v>
      </c>
      <c r="O34" s="49">
        <f t="shared" si="1"/>
        <v>1</v>
      </c>
      <c r="P34" s="49">
        <f t="shared" si="2"/>
        <v>1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</row>
    <row r="35" spans="2:41">
      <c r="B35" s="113"/>
      <c r="C35" s="81"/>
      <c r="D35" s="81"/>
      <c r="E35" s="81"/>
      <c r="F35" s="114"/>
      <c r="G35" s="112"/>
      <c r="H35" s="108"/>
      <c r="I35" s="41"/>
      <c r="J35" s="41"/>
      <c r="K35" s="43">
        <v>28</v>
      </c>
      <c r="L35" s="41"/>
      <c r="M35" s="43" t="e">
        <f t="shared" si="3"/>
        <v>#DIV/0!</v>
      </c>
      <c r="N35" s="43">
        <f t="shared" si="0"/>
        <v>0</v>
      </c>
      <c r="O35" s="49">
        <f t="shared" si="1"/>
        <v>1</v>
      </c>
      <c r="P35" s="49">
        <f t="shared" si="2"/>
        <v>1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</row>
    <row r="36" spans="2:41">
      <c r="B36" s="78"/>
      <c r="C36" s="79"/>
      <c r="D36" s="79"/>
      <c r="E36" s="79"/>
      <c r="F36" s="116"/>
      <c r="G36" s="112"/>
      <c r="H36" s="108"/>
      <c r="I36" s="34"/>
      <c r="J36" s="41"/>
      <c r="K36" s="43">
        <v>29</v>
      </c>
      <c r="L36" s="41"/>
      <c r="M36" s="43" t="e">
        <f t="shared" si="3"/>
        <v>#DIV/0!</v>
      </c>
      <c r="N36" s="43">
        <f t="shared" si="0"/>
        <v>0</v>
      </c>
      <c r="O36" s="49">
        <f t="shared" si="1"/>
        <v>1</v>
      </c>
      <c r="P36" s="49">
        <f t="shared" si="2"/>
        <v>1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</row>
    <row r="37" spans="2:41">
      <c r="B37" s="113"/>
      <c r="C37" s="81"/>
      <c r="D37" s="81"/>
      <c r="E37" s="81"/>
      <c r="F37" s="114"/>
      <c r="G37" s="112"/>
      <c r="H37" s="127"/>
      <c r="I37" s="34"/>
      <c r="J37" s="41"/>
      <c r="K37" s="43">
        <v>30</v>
      </c>
      <c r="L37" s="41"/>
      <c r="M37" s="43" t="e">
        <f t="shared" si="3"/>
        <v>#DIV/0!</v>
      </c>
      <c r="N37" s="43">
        <f t="shared" si="0"/>
        <v>0</v>
      </c>
      <c r="O37" s="49">
        <f t="shared" si="1"/>
        <v>1</v>
      </c>
      <c r="P37" s="49">
        <f t="shared" si="2"/>
        <v>1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</row>
    <row r="38" spans="2:41">
      <c r="B38" s="117"/>
      <c r="C38" s="117"/>
      <c r="D38" s="117"/>
      <c r="E38" s="117"/>
      <c r="F38" s="117"/>
      <c r="G38" s="74"/>
      <c r="H38" s="108"/>
      <c r="I38" s="41"/>
      <c r="J38" s="41"/>
      <c r="K38" s="43">
        <v>31</v>
      </c>
      <c r="L38" s="41"/>
      <c r="M38" s="43" t="e">
        <f t="shared" si="3"/>
        <v>#DIV/0!</v>
      </c>
      <c r="N38" s="43">
        <f t="shared" si="0"/>
        <v>0</v>
      </c>
      <c r="O38" s="49">
        <f t="shared" si="1"/>
        <v>1</v>
      </c>
      <c r="P38" s="49">
        <f t="shared" si="2"/>
        <v>1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</row>
    <row r="39" spans="2:41">
      <c r="G39" s="41"/>
      <c r="H39" s="41"/>
      <c r="I39" s="41"/>
      <c r="J39" s="41"/>
      <c r="K39" s="43">
        <v>32</v>
      </c>
      <c r="L39" s="41"/>
      <c r="M39" s="43" t="e">
        <f t="shared" si="3"/>
        <v>#DIV/0!</v>
      </c>
      <c r="N39" s="43">
        <f t="shared" si="0"/>
        <v>0</v>
      </c>
      <c r="O39" s="49">
        <f t="shared" si="1"/>
        <v>1</v>
      </c>
      <c r="P39" s="49">
        <f t="shared" si="2"/>
        <v>1</v>
      </c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</row>
    <row r="40" spans="2:41" ht="19">
      <c r="B40" s="118"/>
      <c r="C40" s="115"/>
      <c r="D40" s="115"/>
      <c r="E40" s="115"/>
      <c r="F40" s="115"/>
      <c r="G40" s="115"/>
      <c r="H40" s="115"/>
      <c r="I40" s="41"/>
      <c r="J40" s="41"/>
      <c r="K40" s="43">
        <v>33</v>
      </c>
      <c r="L40" s="41"/>
      <c r="M40" s="43" t="e">
        <f t="shared" si="3"/>
        <v>#DIV/0!</v>
      </c>
      <c r="N40" s="43">
        <f t="shared" si="0"/>
        <v>0</v>
      </c>
      <c r="O40" s="49">
        <f t="shared" si="1"/>
        <v>1</v>
      </c>
      <c r="P40" s="49">
        <f t="shared" si="2"/>
        <v>1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2:41">
      <c r="B41" s="115"/>
      <c r="C41" s="115"/>
      <c r="D41" s="115"/>
      <c r="E41" s="115"/>
      <c r="F41" s="115"/>
      <c r="G41" s="115"/>
      <c r="H41" s="115"/>
      <c r="I41" s="41"/>
      <c r="J41" s="42"/>
      <c r="K41" s="43">
        <v>34</v>
      </c>
      <c r="L41" s="41"/>
      <c r="M41" s="43" t="e">
        <f t="shared" si="3"/>
        <v>#DIV/0!</v>
      </c>
      <c r="N41" s="43">
        <f t="shared" si="0"/>
        <v>0</v>
      </c>
      <c r="O41" s="49">
        <f t="shared" si="1"/>
        <v>1</v>
      </c>
      <c r="P41" s="49">
        <f t="shared" si="2"/>
        <v>1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2:41">
      <c r="B42" s="115"/>
      <c r="C42" s="115"/>
      <c r="D42" s="115"/>
      <c r="E42" s="115"/>
      <c r="F42" s="115"/>
      <c r="G42" s="115"/>
      <c r="H42" s="115"/>
      <c r="I42" s="41"/>
      <c r="J42" s="41"/>
      <c r="K42" s="43">
        <v>35</v>
      </c>
      <c r="L42" s="41"/>
      <c r="M42" s="43" t="e">
        <f t="shared" si="3"/>
        <v>#DIV/0!</v>
      </c>
      <c r="N42" s="43">
        <f t="shared" si="0"/>
        <v>0</v>
      </c>
      <c r="O42" s="49">
        <f t="shared" si="1"/>
        <v>1</v>
      </c>
      <c r="P42" s="49">
        <f t="shared" si="2"/>
        <v>1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</row>
    <row r="43" spans="2:41">
      <c r="B43" s="115"/>
      <c r="C43" s="115"/>
      <c r="D43" s="115"/>
      <c r="E43" s="115"/>
      <c r="F43" s="115"/>
      <c r="G43" s="115"/>
      <c r="H43" s="115"/>
      <c r="I43" s="41"/>
      <c r="J43" s="41"/>
      <c r="K43" s="43">
        <v>36</v>
      </c>
      <c r="L43" s="41"/>
      <c r="M43" s="43" t="e">
        <f t="shared" si="3"/>
        <v>#DIV/0!</v>
      </c>
      <c r="N43" s="43">
        <f t="shared" si="0"/>
        <v>0</v>
      </c>
      <c r="O43" s="49">
        <f t="shared" si="1"/>
        <v>1</v>
      </c>
      <c r="P43" s="49">
        <f t="shared" si="2"/>
        <v>1</v>
      </c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</row>
    <row r="44" spans="2:41">
      <c r="B44" s="115"/>
      <c r="C44" s="115"/>
      <c r="D44" s="115"/>
      <c r="E44" s="115"/>
      <c r="F44" s="115"/>
      <c r="G44" s="115"/>
      <c r="H44" s="115"/>
      <c r="I44" s="41"/>
      <c r="J44" s="41"/>
      <c r="K44" s="43">
        <v>37</v>
      </c>
      <c r="L44" s="41"/>
      <c r="M44" s="43" t="e">
        <f t="shared" si="3"/>
        <v>#DIV/0!</v>
      </c>
      <c r="N44" s="43">
        <f t="shared" si="0"/>
        <v>0</v>
      </c>
      <c r="O44" s="49">
        <f t="shared" si="1"/>
        <v>1</v>
      </c>
      <c r="P44" s="49">
        <f t="shared" si="2"/>
        <v>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</row>
    <row r="45" spans="2:41">
      <c r="G45" s="41"/>
      <c r="H45" s="41"/>
      <c r="I45" s="41"/>
      <c r="J45" s="41"/>
      <c r="K45" s="43">
        <v>38</v>
      </c>
      <c r="L45" s="41"/>
      <c r="M45" s="43" t="e">
        <f t="shared" si="3"/>
        <v>#DIV/0!</v>
      </c>
      <c r="N45" s="43">
        <f t="shared" si="0"/>
        <v>0</v>
      </c>
      <c r="O45" s="49">
        <f t="shared" si="1"/>
        <v>1</v>
      </c>
      <c r="P45" s="49">
        <f t="shared" si="2"/>
        <v>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2:41">
      <c r="G46" s="41"/>
      <c r="H46" s="41"/>
      <c r="I46" s="41"/>
      <c r="J46" s="41"/>
      <c r="K46" s="43">
        <v>39</v>
      </c>
      <c r="L46" s="41"/>
      <c r="M46" s="43" t="e">
        <f t="shared" si="3"/>
        <v>#DIV/0!</v>
      </c>
      <c r="N46" s="43">
        <f t="shared" si="0"/>
        <v>0</v>
      </c>
      <c r="O46" s="49">
        <f t="shared" si="1"/>
        <v>1</v>
      </c>
      <c r="P46" s="49">
        <f t="shared" si="2"/>
        <v>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</row>
    <row r="47" spans="2:41">
      <c r="B47" s="42"/>
      <c r="C47" s="41"/>
      <c r="D47" s="41"/>
      <c r="E47" s="41"/>
      <c r="F47" s="50"/>
      <c r="G47" s="41"/>
      <c r="H47" s="42"/>
      <c r="I47" s="41"/>
      <c r="J47" s="41"/>
      <c r="K47" s="43">
        <v>40</v>
      </c>
      <c r="L47" s="41"/>
      <c r="M47" s="43" t="e">
        <f t="shared" si="3"/>
        <v>#DIV/0!</v>
      </c>
      <c r="N47" s="43">
        <f t="shared" si="0"/>
        <v>0</v>
      </c>
      <c r="O47" s="49">
        <f t="shared" si="1"/>
        <v>1</v>
      </c>
      <c r="P47" s="49">
        <f t="shared" si="2"/>
        <v>1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2:41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9">
        <f t="shared" si="1"/>
        <v>1</v>
      </c>
      <c r="P48" s="49">
        <f t="shared" si="2"/>
        <v>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2:41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9">
        <f t="shared" si="1"/>
        <v>1</v>
      </c>
      <c r="P49" s="49">
        <f t="shared" si="2"/>
        <v>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2:41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9">
        <f t="shared" si="1"/>
        <v>1</v>
      </c>
      <c r="P50" s="49">
        <f t="shared" si="2"/>
        <v>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</row>
    <row r="51" spans="2:41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9">
        <f t="shared" si="1"/>
        <v>1</v>
      </c>
      <c r="P51" s="49">
        <f t="shared" si="2"/>
        <v>1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</row>
    <row r="52" spans="2:41">
      <c r="B52" s="41"/>
      <c r="C52" s="41"/>
      <c r="D52" s="41"/>
      <c r="E52" s="41"/>
      <c r="F52" s="41"/>
      <c r="G52" s="41"/>
      <c r="H52" s="41"/>
      <c r="I52" s="41"/>
      <c r="J52" s="42"/>
      <c r="K52" s="41"/>
      <c r="L52" s="41"/>
      <c r="M52" s="41"/>
      <c r="N52" s="41"/>
      <c r="O52" s="49">
        <f t="shared" si="1"/>
        <v>1</v>
      </c>
      <c r="P52" s="49">
        <f t="shared" si="2"/>
        <v>1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</row>
    <row r="53" spans="2:41">
      <c r="B53" s="42"/>
      <c r="C53" s="41"/>
      <c r="D53" s="41"/>
      <c r="E53" s="41"/>
      <c r="F53" s="42"/>
      <c r="G53" s="41"/>
      <c r="H53" s="41"/>
      <c r="I53" s="41"/>
      <c r="J53" s="41"/>
      <c r="K53" s="41"/>
      <c r="L53" s="41"/>
      <c r="M53" s="41"/>
      <c r="N53" s="41"/>
      <c r="O53" s="49">
        <f t="shared" si="1"/>
        <v>1</v>
      </c>
      <c r="P53" s="49">
        <f t="shared" si="2"/>
        <v>1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</row>
    <row r="54" spans="2:41">
      <c r="B54" s="42"/>
      <c r="C54" s="41"/>
      <c r="D54" s="41"/>
      <c r="E54" s="43"/>
      <c r="F54" s="42"/>
      <c r="G54" s="52"/>
      <c r="H54" s="42"/>
      <c r="I54" s="41"/>
      <c r="J54" s="41"/>
      <c r="K54" s="41"/>
      <c r="L54" s="41"/>
      <c r="M54" s="41"/>
      <c r="N54" s="41"/>
      <c r="O54" s="49">
        <f t="shared" si="1"/>
        <v>1</v>
      </c>
      <c r="P54" s="49">
        <f t="shared" si="2"/>
        <v>1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</row>
    <row r="55" spans="2:41">
      <c r="B55" s="42"/>
      <c r="C55" s="41"/>
      <c r="D55" s="41"/>
      <c r="E55" s="43"/>
      <c r="F55" s="42"/>
      <c r="G55" s="41"/>
      <c r="H55" s="5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</row>
    <row r="56" spans="2:41">
      <c r="B56" s="42"/>
      <c r="C56" s="41"/>
      <c r="D56" s="41"/>
      <c r="E56" s="43"/>
      <c r="F56" s="4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</row>
    <row r="57" spans="2:41"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</row>
    <row r="58" spans="2:41">
      <c r="AB58" s="42"/>
      <c r="AC58" s="43"/>
      <c r="AD58" s="41"/>
      <c r="AE58" s="43"/>
      <c r="AF58" s="41"/>
      <c r="AG58" s="41"/>
      <c r="AH58" s="41"/>
      <c r="AI58" s="41"/>
      <c r="AJ58" s="41"/>
      <c r="AK58" s="41"/>
      <c r="AL58" s="41"/>
      <c r="AM58" s="41"/>
      <c r="AN58" s="41"/>
      <c r="AO58" s="41"/>
    </row>
    <row r="59" spans="2:41">
      <c r="AB59" s="42"/>
      <c r="AC59" s="43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</row>
    <row r="60" spans="2:41">
      <c r="AB60" s="41"/>
      <c r="AC60" s="43"/>
      <c r="AD60" s="41"/>
      <c r="AE60" s="41"/>
      <c r="AF60" s="42"/>
      <c r="AG60" s="41"/>
      <c r="AH60" s="45"/>
      <c r="AI60" s="41"/>
      <c r="AJ60" s="41"/>
      <c r="AK60" s="41"/>
      <c r="AL60" s="41"/>
      <c r="AM60" s="42"/>
      <c r="AN60" s="41"/>
      <c r="AO60" s="42"/>
    </row>
    <row r="61" spans="2:41">
      <c r="AB61" s="41"/>
      <c r="AC61" s="41"/>
      <c r="AD61" s="41"/>
      <c r="AE61" s="41"/>
      <c r="AF61" s="41"/>
      <c r="AG61" s="41"/>
      <c r="AH61" s="53"/>
      <c r="AI61" s="41"/>
      <c r="AJ61" s="43"/>
      <c r="AK61" s="41"/>
      <c r="AL61" s="41"/>
      <c r="AM61" s="43"/>
      <c r="AN61" s="43"/>
      <c r="AO61" s="41"/>
    </row>
    <row r="62" spans="2:41">
      <c r="AB62" s="42"/>
      <c r="AC62" s="43"/>
      <c r="AD62" s="41"/>
      <c r="AE62" s="41"/>
      <c r="AF62" s="43"/>
      <c r="AG62" s="41"/>
      <c r="AH62" s="49"/>
      <c r="AI62" s="48"/>
      <c r="AJ62" s="48"/>
      <c r="AK62" s="43"/>
      <c r="AL62" s="43"/>
      <c r="AM62" s="41"/>
      <c r="AN62" s="41"/>
      <c r="AO62" s="49"/>
    </row>
    <row r="63" spans="2:41">
      <c r="AB63" s="41"/>
      <c r="AC63" s="41"/>
      <c r="AD63" s="41"/>
      <c r="AE63" s="41"/>
      <c r="AF63" s="49"/>
      <c r="AG63" s="49"/>
      <c r="AH63" s="49"/>
      <c r="AI63" s="43"/>
      <c r="AJ63" s="43"/>
      <c r="AK63" s="41"/>
      <c r="AL63" s="41"/>
      <c r="AM63" s="43"/>
      <c r="AN63" s="43"/>
      <c r="AO63" s="43"/>
    </row>
    <row r="64" spans="2:41">
      <c r="AB64" s="43"/>
      <c r="AC64" s="43"/>
      <c r="AD64" s="41"/>
      <c r="AE64" s="41"/>
      <c r="AF64" s="49"/>
      <c r="AG64" s="49"/>
      <c r="AH64" s="49"/>
      <c r="AI64" s="43"/>
      <c r="AJ64" s="43"/>
      <c r="AK64" s="43"/>
      <c r="AL64" s="43"/>
      <c r="AM64" s="43"/>
      <c r="AN64" s="43"/>
      <c r="AO64" s="43"/>
    </row>
    <row r="65" spans="2:41">
      <c r="AB65" s="43"/>
      <c r="AC65" s="43"/>
      <c r="AD65" s="43"/>
      <c r="AE65" s="43"/>
      <c r="AF65" s="49"/>
      <c r="AG65" s="49"/>
      <c r="AH65" s="49"/>
      <c r="AI65" s="43"/>
      <c r="AJ65" s="43"/>
      <c r="AK65" s="43"/>
      <c r="AL65" s="43"/>
      <c r="AM65" s="43"/>
      <c r="AN65" s="43"/>
      <c r="AO65" s="43"/>
    </row>
    <row r="66" spans="2:41">
      <c r="AB66" s="43"/>
      <c r="AC66" s="43"/>
      <c r="AD66" s="43"/>
      <c r="AE66" s="43"/>
      <c r="AF66" s="49"/>
      <c r="AG66" s="49"/>
      <c r="AH66" s="49"/>
      <c r="AI66" s="43"/>
      <c r="AJ66" s="43"/>
      <c r="AK66" s="43"/>
      <c r="AL66" s="43"/>
      <c r="AM66" s="43"/>
      <c r="AN66" s="43"/>
      <c r="AO66" s="43"/>
    </row>
    <row r="67" spans="2:41">
      <c r="AB67" s="43"/>
      <c r="AC67" s="43"/>
      <c r="AD67" s="43"/>
      <c r="AE67" s="43"/>
      <c r="AF67" s="49"/>
      <c r="AG67" s="49"/>
      <c r="AH67" s="49"/>
      <c r="AI67" s="43"/>
      <c r="AJ67" s="43"/>
      <c r="AK67" s="43"/>
      <c r="AL67" s="43"/>
      <c r="AM67" s="43"/>
      <c r="AN67" s="43"/>
      <c r="AO67" s="43"/>
    </row>
    <row r="68" spans="2:41">
      <c r="AB68" s="43"/>
      <c r="AC68" s="43"/>
      <c r="AD68" s="43"/>
      <c r="AE68" s="43"/>
      <c r="AF68" s="49"/>
      <c r="AG68" s="49"/>
      <c r="AH68" s="49"/>
      <c r="AI68" s="43"/>
      <c r="AJ68" s="43"/>
      <c r="AK68" s="43"/>
      <c r="AL68" s="43"/>
      <c r="AM68" s="43"/>
      <c r="AN68" s="43"/>
      <c r="AO68" s="43"/>
    </row>
    <row r="69" spans="2:41">
      <c r="AB69" s="43"/>
      <c r="AC69" s="43"/>
      <c r="AD69" s="43"/>
      <c r="AE69" s="43"/>
      <c r="AF69" s="49"/>
      <c r="AG69" s="49"/>
      <c r="AH69" s="49"/>
      <c r="AI69" s="43"/>
      <c r="AJ69" s="43"/>
      <c r="AK69" s="43"/>
      <c r="AL69" s="43"/>
      <c r="AM69" s="43"/>
      <c r="AN69" s="43"/>
      <c r="AO69" s="43"/>
    </row>
    <row r="70" spans="2:41">
      <c r="AB70" s="43"/>
      <c r="AC70" s="43"/>
      <c r="AD70" s="43"/>
      <c r="AE70" s="43"/>
      <c r="AF70" s="49"/>
      <c r="AG70" s="49"/>
      <c r="AH70" s="49"/>
      <c r="AI70" s="43"/>
      <c r="AJ70" s="43"/>
      <c r="AK70" s="43"/>
      <c r="AL70" s="43"/>
      <c r="AM70" s="43"/>
      <c r="AN70" s="43"/>
      <c r="AO70" s="43"/>
    </row>
    <row r="71" spans="2:41">
      <c r="AB71" s="43"/>
      <c r="AC71" s="43"/>
      <c r="AD71" s="43"/>
      <c r="AE71" s="43"/>
      <c r="AF71" s="49"/>
      <c r="AG71" s="49"/>
      <c r="AH71" s="49"/>
      <c r="AI71" s="43"/>
      <c r="AJ71" s="43"/>
      <c r="AK71" s="43"/>
      <c r="AL71" s="43"/>
      <c r="AM71" s="43"/>
      <c r="AN71" s="43"/>
      <c r="AO71" s="43"/>
    </row>
    <row r="72" spans="2:41">
      <c r="AB72" s="43"/>
      <c r="AC72" s="43"/>
      <c r="AD72" s="43"/>
      <c r="AE72" s="43"/>
      <c r="AF72" s="49"/>
      <c r="AG72" s="49"/>
      <c r="AH72" s="49"/>
      <c r="AI72" s="43"/>
      <c r="AJ72" s="43"/>
      <c r="AK72" s="43"/>
      <c r="AL72" s="43"/>
      <c r="AM72" s="43"/>
      <c r="AN72" s="43"/>
      <c r="AO72" s="43"/>
    </row>
    <row r="73" spans="2:41">
      <c r="AB73" s="43"/>
      <c r="AC73" s="43"/>
      <c r="AD73" s="43"/>
      <c r="AE73" s="43"/>
      <c r="AF73" s="49"/>
      <c r="AG73" s="49"/>
      <c r="AH73" s="49"/>
      <c r="AI73" s="43"/>
      <c r="AJ73" s="43"/>
      <c r="AK73" s="43"/>
      <c r="AL73" s="43"/>
      <c r="AM73" s="43"/>
      <c r="AN73" s="43"/>
      <c r="AO73" s="43"/>
    </row>
    <row r="74" spans="2:41">
      <c r="B74" s="42"/>
      <c r="C74" s="41"/>
      <c r="D74" s="41"/>
      <c r="E74" s="43"/>
      <c r="F74" s="42"/>
      <c r="G74" s="41"/>
      <c r="H74" s="41"/>
      <c r="I74" s="41"/>
      <c r="J74" s="42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3"/>
      <c r="AC74" s="43"/>
      <c r="AD74" s="43"/>
      <c r="AE74" s="43"/>
      <c r="AF74" s="49"/>
      <c r="AG74" s="49"/>
      <c r="AH74" s="49"/>
      <c r="AI74" s="43"/>
      <c r="AJ74" s="43"/>
      <c r="AK74" s="43"/>
      <c r="AL74" s="43"/>
      <c r="AM74" s="43"/>
      <c r="AN74" s="43"/>
      <c r="AO74" s="43"/>
    </row>
    <row r="75" spans="2:41">
      <c r="B75" s="42"/>
      <c r="C75" s="41"/>
      <c r="D75" s="41"/>
      <c r="E75" s="41"/>
      <c r="F75" s="47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3"/>
      <c r="AC75" s="43"/>
      <c r="AD75" s="43"/>
      <c r="AE75" s="43"/>
      <c r="AF75" s="49"/>
      <c r="AG75" s="49"/>
      <c r="AH75" s="49"/>
      <c r="AI75" s="43"/>
      <c r="AJ75" s="43"/>
      <c r="AK75" s="43"/>
      <c r="AL75" s="43"/>
      <c r="AM75" s="43"/>
      <c r="AN75" s="43"/>
      <c r="AO75" s="43"/>
    </row>
    <row r="76" spans="2:41">
      <c r="B76" s="42"/>
      <c r="C76" s="41"/>
      <c r="D76" s="41"/>
      <c r="E76" s="41"/>
      <c r="F76" s="43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3"/>
      <c r="AC76" s="43"/>
      <c r="AD76" s="43"/>
      <c r="AE76" s="43"/>
      <c r="AF76" s="49"/>
      <c r="AG76" s="49"/>
      <c r="AH76" s="49"/>
      <c r="AI76" s="43"/>
      <c r="AJ76" s="43"/>
      <c r="AK76" s="43"/>
      <c r="AL76" s="43"/>
      <c r="AM76" s="43"/>
      <c r="AN76" s="43"/>
      <c r="AO76" s="43"/>
    </row>
    <row r="77" spans="2:41">
      <c r="B77" s="42"/>
      <c r="C77" s="41"/>
      <c r="D77" s="41"/>
      <c r="E77" s="41"/>
      <c r="F77" s="43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3"/>
      <c r="AC77" s="43"/>
      <c r="AD77" s="43"/>
      <c r="AE77" s="43"/>
      <c r="AF77" s="49"/>
      <c r="AG77" s="49"/>
      <c r="AH77" s="49"/>
      <c r="AI77" s="43"/>
      <c r="AJ77" s="43"/>
      <c r="AK77" s="43"/>
      <c r="AL77" s="43"/>
      <c r="AM77" s="43"/>
      <c r="AN77" s="43"/>
      <c r="AO77" s="43"/>
    </row>
    <row r="78" spans="2:41">
      <c r="B78" s="42"/>
      <c r="C78" s="41"/>
      <c r="D78" s="41"/>
      <c r="E78" s="41"/>
      <c r="F78" s="43"/>
      <c r="G78" s="41"/>
      <c r="H78" s="41"/>
      <c r="I78" s="41"/>
      <c r="J78" s="41"/>
      <c r="K78" s="41"/>
      <c r="L78" s="41"/>
      <c r="M78" s="42"/>
      <c r="N78" s="43"/>
      <c r="O78" s="41"/>
      <c r="P78" s="42"/>
      <c r="Q78" s="43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3"/>
      <c r="AC78" s="43"/>
      <c r="AD78" s="43"/>
      <c r="AE78" s="43"/>
      <c r="AF78" s="49"/>
      <c r="AG78" s="49"/>
      <c r="AH78" s="49"/>
      <c r="AI78" s="43"/>
      <c r="AJ78" s="43"/>
      <c r="AK78" s="43"/>
      <c r="AL78" s="43"/>
      <c r="AM78" s="43"/>
      <c r="AN78" s="43"/>
      <c r="AO78" s="43"/>
    </row>
    <row r="79" spans="2:41">
      <c r="B79" s="42"/>
      <c r="C79" s="41"/>
      <c r="D79" s="41"/>
      <c r="E79" s="41"/>
      <c r="F79" s="43"/>
      <c r="G79" s="41"/>
      <c r="H79" s="41"/>
      <c r="I79" s="41"/>
      <c r="J79" s="41"/>
      <c r="K79" s="41"/>
      <c r="L79" s="41"/>
      <c r="M79" s="42"/>
      <c r="N79" s="43"/>
      <c r="O79" s="41"/>
      <c r="P79" s="41"/>
      <c r="Q79" s="41"/>
      <c r="R79" s="41"/>
      <c r="S79" s="41"/>
      <c r="T79" s="42"/>
      <c r="U79" s="41"/>
      <c r="V79" s="41"/>
      <c r="W79" s="41"/>
      <c r="X79" s="41"/>
      <c r="Y79" s="41"/>
      <c r="Z79" s="41"/>
      <c r="AA79" s="41"/>
      <c r="AB79" s="43"/>
      <c r="AC79" s="43"/>
      <c r="AD79" s="43"/>
      <c r="AE79" s="43"/>
      <c r="AF79" s="49"/>
      <c r="AG79" s="49"/>
      <c r="AH79" s="49"/>
      <c r="AI79" s="43"/>
      <c r="AJ79" s="43"/>
      <c r="AK79" s="43"/>
      <c r="AL79" s="43"/>
      <c r="AM79" s="43"/>
      <c r="AN79" s="43"/>
      <c r="AO79" s="43"/>
    </row>
    <row r="80" spans="2:41">
      <c r="B80" s="42"/>
      <c r="C80" s="41"/>
      <c r="D80" s="41"/>
      <c r="E80" s="41"/>
      <c r="F80" s="43"/>
      <c r="G80" s="41"/>
      <c r="H80" s="41"/>
      <c r="I80" s="41"/>
      <c r="J80" s="41"/>
      <c r="K80" s="43"/>
      <c r="L80" s="41"/>
      <c r="M80" s="41"/>
      <c r="N80" s="43"/>
      <c r="O80" s="41"/>
      <c r="P80" s="41"/>
      <c r="Q80" s="41"/>
      <c r="R80" s="41"/>
      <c r="S80" s="41"/>
      <c r="T80" s="41"/>
      <c r="U80" s="41"/>
      <c r="V80" s="41"/>
      <c r="W80" s="42"/>
      <c r="X80" s="41"/>
      <c r="Y80" s="45"/>
      <c r="Z80" s="41"/>
      <c r="AA80" s="41"/>
      <c r="AB80" s="43"/>
      <c r="AC80" s="43"/>
      <c r="AD80" s="43"/>
      <c r="AE80" s="43"/>
      <c r="AF80" s="49"/>
      <c r="AG80" s="49"/>
      <c r="AH80" s="49"/>
      <c r="AI80" s="43"/>
      <c r="AJ80" s="43"/>
      <c r="AK80" s="43"/>
      <c r="AL80" s="43"/>
      <c r="AM80" s="43"/>
      <c r="AN80" s="43"/>
      <c r="AO80" s="43"/>
    </row>
    <row r="81" spans="2:41">
      <c r="B81" s="42"/>
      <c r="C81" s="41"/>
      <c r="D81" s="41"/>
      <c r="E81" s="41"/>
      <c r="F81" s="43"/>
      <c r="G81" s="41"/>
      <c r="H81" s="41"/>
      <c r="I81" s="41"/>
      <c r="J81" s="41"/>
      <c r="K81" s="43"/>
      <c r="L81" s="41"/>
      <c r="M81" s="41"/>
      <c r="N81" s="41"/>
      <c r="O81" s="41"/>
      <c r="P81" s="42"/>
      <c r="Q81" s="42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3"/>
      <c r="AC81" s="43"/>
      <c r="AD81" s="43"/>
      <c r="AE81" s="43"/>
      <c r="AF81" s="49"/>
      <c r="AG81" s="49"/>
      <c r="AH81" s="49"/>
      <c r="AI81" s="43"/>
      <c r="AJ81" s="43"/>
      <c r="AK81" s="43"/>
      <c r="AL81" s="43"/>
      <c r="AM81" s="43"/>
      <c r="AN81" s="43"/>
      <c r="AO81" s="43"/>
    </row>
    <row r="82" spans="2:41"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41"/>
      <c r="M82" s="42"/>
      <c r="N82" s="43"/>
      <c r="O82" s="43"/>
      <c r="P82" s="43"/>
      <c r="Q82" s="43"/>
      <c r="R82" s="43"/>
      <c r="S82" s="41"/>
      <c r="T82" s="43"/>
      <c r="U82" s="41"/>
      <c r="V82" s="41"/>
      <c r="W82" s="43"/>
      <c r="X82" s="41"/>
      <c r="Y82" s="41"/>
      <c r="Z82" s="41"/>
      <c r="AA82" s="41"/>
      <c r="AB82" s="43"/>
      <c r="AC82" s="43"/>
      <c r="AD82" s="43"/>
      <c r="AE82" s="43"/>
      <c r="AF82" s="49"/>
      <c r="AG82" s="49"/>
      <c r="AH82" s="49"/>
      <c r="AI82" s="43"/>
      <c r="AJ82" s="43"/>
      <c r="AK82" s="43"/>
      <c r="AL82" s="43"/>
      <c r="AM82" s="43"/>
      <c r="AN82" s="43"/>
      <c r="AO82" s="43"/>
    </row>
    <row r="83" spans="2:41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8"/>
      <c r="N83" s="41"/>
      <c r="O83" s="48"/>
      <c r="P83" s="41"/>
      <c r="Q83" s="41"/>
      <c r="R83" s="41"/>
      <c r="S83" s="41"/>
      <c r="T83" s="41"/>
      <c r="U83" s="41"/>
      <c r="V83" s="41"/>
      <c r="W83" s="49"/>
      <c r="X83" s="49"/>
      <c r="Y83" s="41"/>
      <c r="Z83" s="41"/>
      <c r="AA83" s="41"/>
      <c r="AB83" s="43"/>
      <c r="AC83" s="43"/>
      <c r="AD83" s="43"/>
      <c r="AE83" s="43"/>
      <c r="AF83" s="49"/>
      <c r="AG83" s="49"/>
      <c r="AH83" s="49"/>
      <c r="AI83" s="43"/>
      <c r="AJ83" s="43"/>
      <c r="AK83" s="43"/>
      <c r="AL83" s="43"/>
      <c r="AM83" s="43"/>
      <c r="AN83" s="43"/>
      <c r="AO83" s="43"/>
    </row>
    <row r="84" spans="2:41">
      <c r="B84" s="41"/>
      <c r="C84" s="41"/>
      <c r="D84" s="41"/>
      <c r="E84" s="41"/>
      <c r="F84" s="41"/>
      <c r="G84" s="41"/>
      <c r="H84" s="41"/>
      <c r="I84" s="41"/>
      <c r="J84" s="41"/>
      <c r="K84" s="43"/>
      <c r="L84" s="41"/>
      <c r="M84" s="43"/>
      <c r="N84" s="43"/>
      <c r="O84" s="43"/>
      <c r="P84" s="43"/>
      <c r="Q84" s="43"/>
      <c r="R84" s="43"/>
      <c r="S84" s="43"/>
      <c r="T84" s="43"/>
      <c r="U84" s="41"/>
      <c r="V84" s="41"/>
      <c r="W84" s="49"/>
      <c r="X84" s="49"/>
      <c r="Y84" s="41"/>
      <c r="Z84" s="41"/>
      <c r="AA84" s="41"/>
      <c r="AB84" s="43"/>
      <c r="AC84" s="43"/>
      <c r="AD84" s="43"/>
      <c r="AE84" s="43"/>
      <c r="AF84" s="49"/>
      <c r="AG84" s="49"/>
      <c r="AH84" s="49"/>
      <c r="AI84" s="43"/>
      <c r="AJ84" s="43"/>
      <c r="AK84" s="43"/>
      <c r="AL84" s="43"/>
      <c r="AM84" s="43"/>
      <c r="AN84" s="43"/>
      <c r="AO84" s="43"/>
    </row>
    <row r="85" spans="2:41">
      <c r="B85" s="41"/>
      <c r="C85" s="41"/>
      <c r="D85" s="41"/>
      <c r="E85" s="41"/>
      <c r="F85" s="41"/>
      <c r="G85" s="41"/>
      <c r="H85" s="41"/>
      <c r="I85" s="41"/>
      <c r="J85" s="41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1"/>
      <c r="V85" s="41"/>
      <c r="W85" s="49"/>
      <c r="X85" s="49"/>
      <c r="Y85" s="41"/>
      <c r="Z85" s="41"/>
      <c r="AA85" s="41"/>
      <c r="AB85" s="43"/>
      <c r="AC85" s="43"/>
      <c r="AD85" s="43"/>
      <c r="AE85" s="43"/>
      <c r="AF85" s="49"/>
      <c r="AG85" s="49"/>
      <c r="AH85" s="49"/>
      <c r="AI85" s="43"/>
      <c r="AJ85" s="43"/>
      <c r="AK85" s="43"/>
      <c r="AL85" s="43"/>
      <c r="AM85" s="43"/>
      <c r="AN85" s="43"/>
      <c r="AO85" s="43"/>
    </row>
    <row r="86" spans="2:41">
      <c r="B86" s="41"/>
      <c r="C86" s="41"/>
      <c r="D86" s="41"/>
      <c r="E86" s="41"/>
      <c r="F86" s="41"/>
      <c r="G86" s="41"/>
      <c r="H86" s="41"/>
      <c r="I86" s="41"/>
      <c r="J86" s="41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1"/>
      <c r="V86" s="41"/>
      <c r="W86" s="49"/>
      <c r="X86" s="49"/>
      <c r="Y86" s="41"/>
      <c r="Z86" s="41"/>
      <c r="AA86" s="41"/>
      <c r="AB86" s="43"/>
      <c r="AC86" s="43"/>
      <c r="AD86" s="43"/>
      <c r="AE86" s="43"/>
      <c r="AF86" s="49"/>
      <c r="AG86" s="49"/>
      <c r="AH86" s="49"/>
      <c r="AI86" s="43"/>
      <c r="AJ86" s="43"/>
      <c r="AK86" s="43"/>
      <c r="AL86" s="43"/>
      <c r="AM86" s="43"/>
      <c r="AN86" s="43"/>
      <c r="AO86" s="43"/>
    </row>
    <row r="87" spans="2:41">
      <c r="B87" s="41"/>
      <c r="C87" s="41"/>
      <c r="D87" s="41"/>
      <c r="E87" s="41"/>
      <c r="F87" s="41"/>
      <c r="G87" s="41"/>
      <c r="H87" s="41"/>
      <c r="I87" s="41"/>
      <c r="J87" s="41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1"/>
      <c r="V87" s="41"/>
      <c r="W87" s="49"/>
      <c r="X87" s="49"/>
      <c r="Y87" s="41"/>
      <c r="Z87" s="41"/>
      <c r="AA87" s="41"/>
      <c r="AB87" s="43"/>
      <c r="AC87" s="43"/>
      <c r="AD87" s="43"/>
      <c r="AE87" s="43"/>
      <c r="AF87" s="49"/>
      <c r="AG87" s="49"/>
      <c r="AH87" s="49"/>
      <c r="AI87" s="43"/>
      <c r="AJ87" s="43"/>
      <c r="AK87" s="43"/>
      <c r="AL87" s="43"/>
      <c r="AM87" s="43"/>
      <c r="AN87" s="43"/>
      <c r="AO87" s="43"/>
    </row>
    <row r="88" spans="2:41">
      <c r="B88" s="41"/>
      <c r="C88" s="41"/>
      <c r="D88" s="41"/>
      <c r="E88" s="41"/>
      <c r="F88" s="41"/>
      <c r="G88" s="41"/>
      <c r="H88" s="41"/>
      <c r="I88" s="41"/>
      <c r="J88" s="41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1"/>
      <c r="V88" s="41"/>
      <c r="W88" s="49"/>
      <c r="X88" s="49"/>
      <c r="Y88" s="41"/>
      <c r="Z88" s="41"/>
      <c r="AA88" s="41"/>
      <c r="AB88" s="43"/>
      <c r="AC88" s="43"/>
      <c r="AD88" s="43"/>
      <c r="AE88" s="43"/>
      <c r="AF88" s="49"/>
      <c r="AG88" s="49"/>
      <c r="AH88" s="49"/>
      <c r="AI88" s="43"/>
      <c r="AJ88" s="43"/>
      <c r="AK88" s="43"/>
      <c r="AL88" s="43"/>
      <c r="AM88" s="43"/>
      <c r="AN88" s="43"/>
      <c r="AO88" s="43"/>
    </row>
    <row r="89" spans="2:41">
      <c r="B89" s="41"/>
      <c r="C89" s="41"/>
      <c r="D89" s="41"/>
      <c r="E89" s="41"/>
      <c r="F89" s="41"/>
      <c r="G89" s="41"/>
      <c r="H89" s="41"/>
      <c r="I89" s="41"/>
      <c r="J89" s="41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1"/>
      <c r="V89" s="41"/>
      <c r="W89" s="49"/>
      <c r="X89" s="49"/>
      <c r="Y89" s="41"/>
      <c r="Z89" s="41"/>
      <c r="AA89" s="41"/>
      <c r="AB89" s="43"/>
      <c r="AC89" s="43"/>
      <c r="AD89" s="43"/>
      <c r="AE89" s="43"/>
      <c r="AF89" s="49"/>
      <c r="AG89" s="49"/>
      <c r="AH89" s="49"/>
      <c r="AI89" s="43"/>
      <c r="AJ89" s="43"/>
      <c r="AK89" s="43"/>
      <c r="AL89" s="43"/>
      <c r="AM89" s="43"/>
      <c r="AN89" s="43"/>
      <c r="AO89" s="43"/>
    </row>
    <row r="90" spans="2:41">
      <c r="B90" s="41"/>
      <c r="C90" s="41"/>
      <c r="D90" s="41"/>
      <c r="E90" s="41"/>
      <c r="F90" s="41"/>
      <c r="G90" s="41"/>
      <c r="H90" s="41"/>
      <c r="I90" s="41"/>
      <c r="J90" s="41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1"/>
      <c r="V90" s="41"/>
      <c r="W90" s="49"/>
      <c r="X90" s="49"/>
      <c r="Y90" s="41"/>
      <c r="Z90" s="41"/>
      <c r="AA90" s="41"/>
      <c r="AB90" s="43"/>
      <c r="AC90" s="43"/>
      <c r="AD90" s="43"/>
      <c r="AE90" s="43"/>
      <c r="AF90" s="49"/>
      <c r="AG90" s="49"/>
      <c r="AH90" s="49"/>
      <c r="AI90" s="43"/>
      <c r="AJ90" s="43"/>
      <c r="AK90" s="43"/>
      <c r="AL90" s="43"/>
      <c r="AM90" s="43"/>
      <c r="AN90" s="43"/>
      <c r="AO90" s="43"/>
    </row>
    <row r="91" spans="2:41">
      <c r="B91" s="41"/>
      <c r="C91" s="41"/>
      <c r="D91" s="41"/>
      <c r="E91" s="41"/>
      <c r="F91" s="41"/>
      <c r="G91" s="41"/>
      <c r="H91" s="41"/>
      <c r="I91" s="41"/>
      <c r="J91" s="41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1"/>
      <c r="V91" s="41"/>
      <c r="W91" s="49"/>
      <c r="X91" s="49"/>
      <c r="Y91" s="41"/>
      <c r="Z91" s="41"/>
      <c r="AA91" s="41"/>
      <c r="AB91" s="43"/>
      <c r="AC91" s="43"/>
      <c r="AD91" s="43"/>
      <c r="AE91" s="43"/>
      <c r="AF91" s="49"/>
      <c r="AG91" s="49"/>
      <c r="AH91" s="49"/>
      <c r="AI91" s="43"/>
      <c r="AJ91" s="43"/>
      <c r="AK91" s="43"/>
      <c r="AL91" s="43"/>
      <c r="AM91" s="43"/>
      <c r="AN91" s="43"/>
      <c r="AO91" s="43"/>
    </row>
    <row r="92" spans="2:41">
      <c r="B92" s="41"/>
      <c r="C92" s="41"/>
      <c r="D92" s="41"/>
      <c r="E92" s="41"/>
      <c r="F92" s="41"/>
      <c r="G92" s="41"/>
      <c r="H92" s="41"/>
      <c r="I92" s="41"/>
      <c r="J92" s="41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1"/>
      <c r="V92" s="41"/>
      <c r="W92" s="49"/>
      <c r="X92" s="49"/>
      <c r="Y92" s="41"/>
      <c r="Z92" s="41"/>
      <c r="AA92" s="41"/>
      <c r="AB92" s="43"/>
      <c r="AC92" s="43"/>
      <c r="AD92" s="43"/>
      <c r="AE92" s="43"/>
      <c r="AF92" s="49"/>
      <c r="AG92" s="49"/>
      <c r="AH92" s="49"/>
      <c r="AI92" s="43"/>
      <c r="AJ92" s="43"/>
      <c r="AK92" s="43"/>
      <c r="AL92" s="43"/>
      <c r="AM92" s="43"/>
      <c r="AN92" s="43"/>
      <c r="AO92" s="43"/>
    </row>
    <row r="93" spans="2:41">
      <c r="B93" s="41"/>
      <c r="C93" s="41"/>
      <c r="D93" s="41"/>
      <c r="E93" s="41"/>
      <c r="F93" s="41"/>
      <c r="G93" s="41"/>
      <c r="H93" s="41"/>
      <c r="I93" s="41"/>
      <c r="J93" s="41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1"/>
      <c r="V93" s="41"/>
      <c r="W93" s="49"/>
      <c r="X93" s="49"/>
      <c r="Y93" s="41"/>
      <c r="Z93" s="41"/>
      <c r="AA93" s="41"/>
      <c r="AB93" s="43"/>
      <c r="AC93" s="43"/>
      <c r="AD93" s="43"/>
      <c r="AE93" s="43"/>
      <c r="AF93" s="49"/>
      <c r="AG93" s="49"/>
      <c r="AH93" s="49"/>
      <c r="AI93" s="43"/>
      <c r="AJ93" s="43"/>
      <c r="AK93" s="43"/>
      <c r="AL93" s="43"/>
      <c r="AM93" s="43"/>
      <c r="AN93" s="43"/>
      <c r="AO93" s="43"/>
    </row>
    <row r="94" spans="2:41">
      <c r="B94" s="41"/>
      <c r="C94" s="41"/>
      <c r="D94" s="41"/>
      <c r="E94" s="41"/>
      <c r="F94" s="41"/>
      <c r="G94" s="41"/>
      <c r="H94" s="41"/>
      <c r="I94" s="41"/>
      <c r="J94" s="41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1"/>
      <c r="V94" s="41"/>
      <c r="W94" s="49"/>
      <c r="X94" s="49"/>
      <c r="Y94" s="41"/>
      <c r="Z94" s="41"/>
      <c r="AA94" s="41"/>
      <c r="AB94" s="43"/>
      <c r="AC94" s="43"/>
      <c r="AD94" s="43"/>
      <c r="AE94" s="43"/>
      <c r="AF94" s="49"/>
      <c r="AG94" s="49"/>
      <c r="AH94" s="49"/>
      <c r="AI94" s="43"/>
      <c r="AJ94" s="43"/>
      <c r="AK94" s="43"/>
      <c r="AL94" s="43"/>
      <c r="AM94" s="43"/>
      <c r="AN94" s="43"/>
      <c r="AO94" s="43"/>
    </row>
    <row r="95" spans="2:41">
      <c r="B95" s="41"/>
      <c r="C95" s="41"/>
      <c r="D95" s="41"/>
      <c r="E95" s="41"/>
      <c r="F95" s="41"/>
      <c r="G95" s="41"/>
      <c r="H95" s="41"/>
      <c r="I95" s="41"/>
      <c r="J95" s="41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1"/>
      <c r="V95" s="41"/>
      <c r="W95" s="49"/>
      <c r="X95" s="49"/>
      <c r="Y95" s="41"/>
      <c r="Z95" s="41"/>
      <c r="AA95" s="41"/>
      <c r="AB95" s="43"/>
      <c r="AC95" s="43"/>
      <c r="AD95" s="43"/>
      <c r="AE95" s="43"/>
      <c r="AF95" s="49"/>
      <c r="AG95" s="49"/>
      <c r="AH95" s="49"/>
      <c r="AI95" s="43"/>
      <c r="AJ95" s="43"/>
      <c r="AK95" s="43"/>
      <c r="AL95" s="43"/>
      <c r="AM95" s="43"/>
      <c r="AN95" s="43"/>
      <c r="AO95" s="43"/>
    </row>
    <row r="96" spans="2:41">
      <c r="B96" s="41"/>
      <c r="C96" s="41"/>
      <c r="D96" s="41"/>
      <c r="E96" s="41"/>
      <c r="F96" s="41"/>
      <c r="G96" s="41"/>
      <c r="H96" s="41"/>
      <c r="I96" s="41"/>
      <c r="J96" s="41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1"/>
      <c r="V96" s="41"/>
      <c r="W96" s="49"/>
      <c r="X96" s="49"/>
      <c r="Y96" s="41"/>
      <c r="Z96" s="41"/>
      <c r="AA96" s="41"/>
      <c r="AB96" s="43"/>
      <c r="AC96" s="43"/>
      <c r="AD96" s="43"/>
      <c r="AE96" s="43"/>
      <c r="AF96" s="49"/>
      <c r="AG96" s="49"/>
      <c r="AH96" s="49"/>
      <c r="AI96" s="43"/>
      <c r="AJ96" s="43"/>
      <c r="AK96" s="43"/>
      <c r="AL96" s="43"/>
      <c r="AM96" s="43"/>
      <c r="AN96" s="43"/>
      <c r="AO96" s="43"/>
    </row>
    <row r="97" spans="2:41">
      <c r="B97" s="41"/>
      <c r="C97" s="41"/>
      <c r="D97" s="41"/>
      <c r="E97" s="41"/>
      <c r="F97" s="41"/>
      <c r="G97" s="41"/>
      <c r="H97" s="41"/>
      <c r="I97" s="41"/>
      <c r="J97" s="41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1"/>
      <c r="V97" s="41"/>
      <c r="W97" s="49"/>
      <c r="X97" s="49"/>
      <c r="Y97" s="41"/>
      <c r="Z97" s="41"/>
      <c r="AA97" s="41"/>
      <c r="AB97" s="43"/>
      <c r="AC97" s="43"/>
      <c r="AD97" s="43"/>
      <c r="AE97" s="43"/>
      <c r="AF97" s="49"/>
      <c r="AG97" s="49"/>
      <c r="AH97" s="49"/>
      <c r="AI97" s="43"/>
      <c r="AJ97" s="43"/>
      <c r="AK97" s="43"/>
      <c r="AL97" s="43"/>
      <c r="AM97" s="43"/>
      <c r="AN97" s="43"/>
      <c r="AO97" s="43"/>
    </row>
    <row r="98" spans="2:41">
      <c r="B98" s="41"/>
      <c r="C98" s="41"/>
      <c r="D98" s="41"/>
      <c r="E98" s="41"/>
      <c r="F98" s="41"/>
      <c r="G98" s="41"/>
      <c r="H98" s="41"/>
      <c r="I98" s="41"/>
      <c r="J98" s="41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1"/>
      <c r="V98" s="41"/>
      <c r="W98" s="49"/>
      <c r="X98" s="49"/>
      <c r="Y98" s="41"/>
      <c r="Z98" s="41"/>
      <c r="AA98" s="41"/>
      <c r="AB98" s="43"/>
      <c r="AC98" s="43"/>
      <c r="AD98" s="43"/>
      <c r="AE98" s="43"/>
      <c r="AF98" s="49"/>
      <c r="AG98" s="49"/>
      <c r="AH98" s="49"/>
      <c r="AI98" s="43"/>
      <c r="AJ98" s="43"/>
      <c r="AK98" s="43"/>
      <c r="AL98" s="43"/>
      <c r="AM98" s="43"/>
      <c r="AN98" s="43"/>
      <c r="AO98" s="43"/>
    </row>
    <row r="99" spans="2:41">
      <c r="B99" s="41"/>
      <c r="C99" s="41"/>
      <c r="D99" s="41"/>
      <c r="E99" s="41"/>
      <c r="F99" s="41"/>
      <c r="G99" s="41"/>
      <c r="H99" s="41"/>
      <c r="I99" s="41"/>
      <c r="J99" s="41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1"/>
      <c r="V99" s="41"/>
      <c r="W99" s="49"/>
      <c r="X99" s="49"/>
      <c r="Y99" s="41"/>
      <c r="Z99" s="41"/>
      <c r="AA99" s="41"/>
      <c r="AB99" s="43"/>
      <c r="AC99" s="43"/>
      <c r="AD99" s="43"/>
      <c r="AE99" s="43"/>
      <c r="AF99" s="49"/>
      <c r="AG99" s="49"/>
      <c r="AH99" s="49"/>
      <c r="AI99" s="43"/>
      <c r="AJ99" s="43"/>
      <c r="AK99" s="43"/>
      <c r="AL99" s="43"/>
      <c r="AM99" s="43"/>
      <c r="AN99" s="43"/>
      <c r="AO99" s="43"/>
    </row>
    <row r="100" spans="2:41">
      <c r="B100" s="41"/>
      <c r="C100" s="41"/>
      <c r="D100" s="41"/>
      <c r="E100" s="41"/>
      <c r="F100" s="41"/>
      <c r="G100" s="41"/>
      <c r="H100" s="41"/>
      <c r="I100" s="41"/>
      <c r="J100" s="41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1"/>
      <c r="V100" s="41"/>
      <c r="W100" s="49"/>
      <c r="X100" s="49"/>
      <c r="Y100" s="41"/>
      <c r="Z100" s="41"/>
      <c r="AA100" s="41"/>
      <c r="AB100" s="43"/>
      <c r="AC100" s="43"/>
      <c r="AD100" s="43"/>
      <c r="AE100" s="43"/>
      <c r="AF100" s="49"/>
      <c r="AG100" s="49"/>
      <c r="AH100" s="49"/>
      <c r="AI100" s="43"/>
      <c r="AJ100" s="43"/>
      <c r="AK100" s="43"/>
      <c r="AL100" s="43"/>
      <c r="AM100" s="43"/>
      <c r="AN100" s="43"/>
      <c r="AO100" s="43"/>
    </row>
    <row r="101" spans="2:41">
      <c r="B101" s="41"/>
      <c r="C101" s="41"/>
      <c r="D101" s="41"/>
      <c r="E101" s="41"/>
      <c r="F101" s="41"/>
      <c r="G101" s="41"/>
      <c r="H101" s="41"/>
      <c r="I101" s="41"/>
      <c r="J101" s="41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1"/>
      <c r="V101" s="41"/>
      <c r="W101" s="49"/>
      <c r="X101" s="49"/>
      <c r="Y101" s="41"/>
      <c r="Z101" s="41"/>
      <c r="AA101" s="41"/>
      <c r="AB101" s="43"/>
      <c r="AC101" s="43"/>
      <c r="AD101" s="43"/>
      <c r="AE101" s="43"/>
      <c r="AF101" s="49"/>
      <c r="AG101" s="49"/>
      <c r="AH101" s="49"/>
      <c r="AI101" s="43"/>
      <c r="AJ101" s="43"/>
      <c r="AK101" s="43"/>
      <c r="AL101" s="43"/>
      <c r="AM101" s="43"/>
      <c r="AN101" s="43"/>
      <c r="AO101" s="43"/>
    </row>
    <row r="102" spans="2:41">
      <c r="B102" s="41"/>
      <c r="C102" s="41"/>
      <c r="D102" s="41"/>
      <c r="E102" s="41"/>
      <c r="F102" s="41"/>
      <c r="G102" s="41"/>
      <c r="H102" s="41"/>
      <c r="I102" s="41"/>
      <c r="J102" s="41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1"/>
      <c r="V102" s="41"/>
      <c r="W102" s="49"/>
      <c r="X102" s="49"/>
      <c r="Y102" s="41"/>
      <c r="Z102" s="41"/>
      <c r="AA102" s="41"/>
      <c r="AB102" s="43"/>
      <c r="AC102" s="43"/>
      <c r="AD102" s="43"/>
      <c r="AE102" s="43"/>
      <c r="AF102" s="49"/>
      <c r="AG102" s="49"/>
      <c r="AH102" s="49"/>
      <c r="AI102" s="43"/>
      <c r="AJ102" s="43"/>
      <c r="AK102" s="43"/>
      <c r="AL102" s="43"/>
      <c r="AM102" s="43"/>
      <c r="AN102" s="43"/>
      <c r="AO102" s="43"/>
    </row>
    <row r="103" spans="2:41">
      <c r="B103" s="41"/>
      <c r="C103" s="41"/>
      <c r="D103" s="41"/>
      <c r="E103" s="41"/>
      <c r="F103" s="41"/>
      <c r="G103" s="41"/>
      <c r="H103" s="41"/>
      <c r="I103" s="41"/>
      <c r="J103" s="41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1"/>
      <c r="V103" s="41"/>
      <c r="W103" s="49"/>
      <c r="X103" s="49"/>
      <c r="Y103" s="41"/>
      <c r="Z103" s="41"/>
      <c r="AA103" s="41"/>
      <c r="AB103" s="43"/>
      <c r="AC103" s="43"/>
      <c r="AD103" s="43"/>
      <c r="AE103" s="43"/>
      <c r="AF103" s="49"/>
      <c r="AG103" s="49"/>
      <c r="AH103" s="49"/>
      <c r="AI103" s="43"/>
      <c r="AJ103" s="43"/>
      <c r="AK103" s="43"/>
      <c r="AL103" s="43"/>
      <c r="AM103" s="43"/>
      <c r="AN103" s="43"/>
      <c r="AO103" s="43"/>
    </row>
    <row r="104" spans="2:41">
      <c r="B104" s="41"/>
      <c r="C104" s="41"/>
      <c r="D104" s="41"/>
      <c r="E104" s="41"/>
      <c r="F104" s="41"/>
      <c r="G104" s="41"/>
      <c r="H104" s="41"/>
      <c r="I104" s="41"/>
      <c r="J104" s="41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1"/>
      <c r="V104" s="41"/>
      <c r="W104" s="49"/>
      <c r="X104" s="49"/>
      <c r="Y104" s="41"/>
      <c r="Z104" s="41"/>
      <c r="AA104" s="41"/>
      <c r="AB104" s="43"/>
      <c r="AC104" s="43"/>
      <c r="AD104" s="43"/>
      <c r="AE104" s="43"/>
      <c r="AF104" s="49"/>
      <c r="AG104" s="49"/>
      <c r="AH104" s="41"/>
      <c r="AI104" s="41"/>
      <c r="AJ104" s="41"/>
      <c r="AK104" s="41"/>
      <c r="AL104" s="41"/>
      <c r="AM104" s="41"/>
      <c r="AN104" s="41"/>
      <c r="AO104" s="41"/>
    </row>
    <row r="105" spans="2:41">
      <c r="B105" s="41"/>
      <c r="C105" s="41"/>
      <c r="D105" s="41"/>
      <c r="E105" s="41"/>
      <c r="F105" s="41"/>
      <c r="G105" s="41"/>
      <c r="H105" s="41"/>
      <c r="I105" s="41"/>
      <c r="J105" s="41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1"/>
      <c r="V105" s="41"/>
      <c r="W105" s="49"/>
      <c r="X105" s="49"/>
      <c r="Y105" s="41"/>
      <c r="Z105" s="41"/>
      <c r="AA105" s="41"/>
      <c r="AB105" s="41"/>
      <c r="AC105" s="41"/>
      <c r="AD105" s="41"/>
      <c r="AE105" s="41"/>
      <c r="AF105" s="49"/>
      <c r="AG105" s="49"/>
      <c r="AH105" s="41"/>
      <c r="AI105" s="41"/>
      <c r="AJ105" s="41"/>
      <c r="AK105" s="41"/>
      <c r="AL105" s="41"/>
      <c r="AM105" s="41"/>
      <c r="AN105" s="41"/>
      <c r="AO105" s="41"/>
    </row>
    <row r="106" spans="2:41">
      <c r="B106" s="41"/>
      <c r="C106" s="41"/>
      <c r="D106" s="41"/>
      <c r="E106" s="41"/>
      <c r="F106" s="41"/>
      <c r="G106" s="41"/>
      <c r="H106" s="41"/>
      <c r="I106" s="41"/>
      <c r="J106" s="41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1"/>
      <c r="V106" s="41"/>
      <c r="W106" s="49"/>
      <c r="X106" s="49"/>
      <c r="Y106" s="41"/>
      <c r="Z106" s="41"/>
      <c r="AA106" s="41"/>
      <c r="AB106" s="41"/>
      <c r="AC106" s="41"/>
      <c r="AD106" s="41"/>
      <c r="AE106" s="41"/>
      <c r="AF106" s="49"/>
      <c r="AG106" s="49"/>
      <c r="AH106" s="41"/>
      <c r="AI106" s="41"/>
      <c r="AJ106" s="41"/>
      <c r="AK106" s="41"/>
      <c r="AL106" s="41"/>
      <c r="AM106" s="41"/>
      <c r="AN106" s="41"/>
      <c r="AO106" s="41"/>
    </row>
    <row r="107" spans="2:41">
      <c r="B107" s="41"/>
      <c r="C107" s="41"/>
      <c r="D107" s="41"/>
      <c r="E107" s="41"/>
      <c r="F107" s="41"/>
      <c r="G107" s="41"/>
      <c r="H107" s="41"/>
      <c r="I107" s="41"/>
      <c r="J107" s="41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1"/>
      <c r="V107" s="41"/>
      <c r="W107" s="49"/>
      <c r="X107" s="49"/>
      <c r="Y107" s="41"/>
      <c r="Z107" s="41"/>
      <c r="AA107" s="41"/>
      <c r="AB107" s="41"/>
      <c r="AC107" s="41"/>
      <c r="AD107" s="41"/>
      <c r="AE107" s="41"/>
      <c r="AF107" s="49"/>
      <c r="AG107" s="49"/>
      <c r="AH107" s="41"/>
      <c r="AI107" s="41"/>
      <c r="AJ107" s="41"/>
      <c r="AK107" s="41"/>
      <c r="AL107" s="41"/>
      <c r="AM107" s="41"/>
      <c r="AN107" s="41"/>
      <c r="AO107" s="41"/>
    </row>
    <row r="108" spans="2:41">
      <c r="B108" s="41"/>
      <c r="C108" s="41"/>
      <c r="D108" s="41"/>
      <c r="E108" s="41"/>
      <c r="F108" s="41"/>
      <c r="G108" s="41"/>
      <c r="H108" s="41"/>
      <c r="I108" s="41"/>
      <c r="J108" s="41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1"/>
      <c r="V108" s="41"/>
      <c r="W108" s="49"/>
      <c r="X108" s="49"/>
      <c r="Y108" s="41"/>
      <c r="Z108" s="41"/>
      <c r="AA108" s="41"/>
      <c r="AB108" s="41"/>
      <c r="AC108" s="41"/>
      <c r="AD108" s="41"/>
      <c r="AE108" s="41"/>
      <c r="AF108" s="49"/>
      <c r="AG108" s="49"/>
      <c r="AH108" s="41"/>
      <c r="AI108" s="41"/>
      <c r="AJ108" s="41"/>
      <c r="AK108" s="41"/>
      <c r="AL108" s="41"/>
      <c r="AM108" s="41"/>
      <c r="AN108" s="41"/>
      <c r="AO108" s="41"/>
    </row>
    <row r="109" spans="2:41">
      <c r="B109" s="41"/>
      <c r="C109" s="41"/>
      <c r="D109" s="41"/>
      <c r="E109" s="41"/>
      <c r="F109" s="41"/>
      <c r="G109" s="41"/>
      <c r="H109" s="41"/>
      <c r="I109" s="41"/>
      <c r="J109" s="41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1"/>
      <c r="V109" s="41"/>
      <c r="W109" s="49"/>
      <c r="X109" s="49"/>
      <c r="Y109" s="41"/>
      <c r="Z109" s="41"/>
      <c r="AA109" s="41"/>
      <c r="AB109" s="41"/>
      <c r="AC109" s="41"/>
      <c r="AD109" s="41"/>
      <c r="AE109" s="41"/>
      <c r="AF109" s="49"/>
      <c r="AG109" s="49"/>
      <c r="AH109" s="41"/>
      <c r="AI109" s="41"/>
      <c r="AJ109" s="41"/>
      <c r="AK109" s="41"/>
      <c r="AL109" s="41"/>
      <c r="AM109" s="41"/>
      <c r="AN109" s="41"/>
      <c r="AO109" s="41"/>
    </row>
    <row r="110" spans="2:41">
      <c r="B110" s="41"/>
      <c r="C110" s="41"/>
      <c r="D110" s="41"/>
      <c r="E110" s="41"/>
      <c r="F110" s="41"/>
      <c r="G110" s="41"/>
      <c r="H110" s="41"/>
      <c r="I110" s="41"/>
      <c r="J110" s="41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1"/>
      <c r="V110" s="41"/>
      <c r="W110" s="49"/>
      <c r="X110" s="49"/>
      <c r="Y110" s="41"/>
      <c r="Z110" s="41"/>
      <c r="AA110" s="41"/>
      <c r="AB110" s="41"/>
      <c r="AC110" s="41"/>
      <c r="AD110" s="41"/>
      <c r="AE110" s="41"/>
      <c r="AF110" s="49"/>
      <c r="AG110" s="49"/>
      <c r="AH110" s="41"/>
      <c r="AI110" s="41"/>
      <c r="AJ110" s="41"/>
      <c r="AK110" s="41"/>
      <c r="AL110" s="41"/>
      <c r="AM110" s="41"/>
      <c r="AN110" s="41"/>
      <c r="AO110" s="41"/>
    </row>
    <row r="111" spans="2:41">
      <c r="B111" s="41"/>
      <c r="C111" s="41"/>
      <c r="D111" s="41"/>
      <c r="E111" s="41"/>
      <c r="F111" s="41"/>
      <c r="G111" s="41"/>
      <c r="H111" s="41"/>
      <c r="I111" s="41"/>
      <c r="J111" s="41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1"/>
      <c r="V111" s="41"/>
      <c r="W111" s="49"/>
      <c r="X111" s="49"/>
      <c r="Y111" s="41"/>
      <c r="Z111" s="41"/>
      <c r="AA111" s="41"/>
      <c r="AB111" s="41"/>
      <c r="AC111" s="41"/>
      <c r="AD111" s="41"/>
      <c r="AE111" s="41"/>
      <c r="AF111" s="49"/>
      <c r="AG111" s="49"/>
      <c r="AH111" s="41"/>
      <c r="AI111" s="41"/>
      <c r="AJ111" s="41"/>
      <c r="AK111" s="41"/>
      <c r="AL111" s="41"/>
      <c r="AM111" s="41"/>
      <c r="AN111" s="41"/>
      <c r="AO111" s="41"/>
    </row>
    <row r="112" spans="2:41">
      <c r="B112" s="41"/>
      <c r="C112" s="41"/>
      <c r="D112" s="41"/>
      <c r="E112" s="41"/>
      <c r="F112" s="41"/>
      <c r="G112" s="41"/>
      <c r="H112" s="41"/>
      <c r="I112" s="41"/>
      <c r="J112" s="41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1"/>
      <c r="V112" s="41"/>
      <c r="W112" s="49"/>
      <c r="X112" s="49"/>
      <c r="Y112" s="41"/>
      <c r="Z112" s="41"/>
      <c r="AA112" s="41"/>
      <c r="AB112" s="42"/>
      <c r="AC112" s="43"/>
      <c r="AD112" s="41"/>
      <c r="AE112" s="42"/>
      <c r="AF112" s="43"/>
      <c r="AG112" s="41"/>
      <c r="AH112" s="41"/>
      <c r="AI112" s="42"/>
      <c r="AJ112" s="41"/>
      <c r="AK112" s="41"/>
      <c r="AL112" s="41"/>
      <c r="AM112" s="41"/>
      <c r="AN112" s="41"/>
      <c r="AO112" s="41"/>
    </row>
    <row r="113" spans="2:41">
      <c r="B113" s="41"/>
      <c r="C113" s="41"/>
      <c r="D113" s="41"/>
      <c r="E113" s="41"/>
      <c r="F113" s="41"/>
      <c r="G113" s="41"/>
      <c r="H113" s="41"/>
      <c r="I113" s="41"/>
      <c r="J113" s="41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1"/>
      <c r="V113" s="41"/>
      <c r="W113" s="49"/>
      <c r="X113" s="49"/>
      <c r="Y113" s="41"/>
      <c r="Z113" s="41"/>
      <c r="AA113" s="41"/>
      <c r="AB113" s="42"/>
      <c r="AC113" s="43"/>
      <c r="AD113" s="41"/>
      <c r="AE113" s="41"/>
      <c r="AF113" s="41"/>
      <c r="AG113" s="41"/>
      <c r="AH113" s="41"/>
      <c r="AI113" s="42"/>
      <c r="AJ113" s="41"/>
      <c r="AK113" s="41"/>
      <c r="AL113" s="41"/>
      <c r="AM113" s="41"/>
      <c r="AN113" s="41"/>
      <c r="AO113" s="41"/>
    </row>
    <row r="114" spans="2:41">
      <c r="B114" s="41"/>
      <c r="C114" s="41"/>
      <c r="D114" s="41"/>
      <c r="E114" s="41"/>
      <c r="F114" s="41"/>
      <c r="G114" s="41"/>
      <c r="H114" s="41"/>
      <c r="I114" s="41"/>
      <c r="J114" s="41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1"/>
      <c r="V114" s="41"/>
      <c r="W114" s="49"/>
      <c r="X114" s="49"/>
      <c r="Y114" s="41"/>
      <c r="Z114" s="41"/>
      <c r="AA114" s="41"/>
      <c r="AB114" s="41"/>
      <c r="AC114" s="43"/>
      <c r="AD114" s="41"/>
      <c r="AE114" s="41"/>
      <c r="AF114" s="42"/>
      <c r="AG114" s="41"/>
      <c r="AH114" s="45"/>
      <c r="AI114" s="41"/>
      <c r="AJ114" s="41"/>
      <c r="AK114" s="41"/>
      <c r="AL114" s="41"/>
      <c r="AM114" s="41"/>
      <c r="AN114" s="41"/>
      <c r="AO114" s="41"/>
    </row>
    <row r="115" spans="2:41">
      <c r="B115" s="41"/>
      <c r="C115" s="41"/>
      <c r="D115" s="41"/>
      <c r="E115" s="41"/>
      <c r="F115" s="41"/>
      <c r="G115" s="41"/>
      <c r="H115" s="41"/>
      <c r="I115" s="41"/>
      <c r="J115" s="41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1"/>
      <c r="V115" s="41"/>
      <c r="W115" s="49"/>
      <c r="X115" s="49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</row>
    <row r="116" spans="2:41">
      <c r="B116" s="41"/>
      <c r="C116" s="41"/>
      <c r="D116" s="41"/>
      <c r="E116" s="41"/>
      <c r="F116" s="41"/>
      <c r="G116" s="41"/>
      <c r="H116" s="41"/>
      <c r="I116" s="41"/>
      <c r="J116" s="41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1"/>
      <c r="V116" s="41"/>
      <c r="W116" s="49"/>
      <c r="X116" s="49"/>
      <c r="Y116" s="41"/>
      <c r="Z116" s="41"/>
      <c r="AA116" s="41"/>
      <c r="AB116" s="42"/>
      <c r="AC116" s="43"/>
      <c r="AD116" s="41"/>
      <c r="AE116" s="43"/>
      <c r="AF116" s="43"/>
      <c r="AG116" s="41"/>
      <c r="AH116" s="41"/>
      <c r="AI116" s="41"/>
      <c r="AJ116" s="41"/>
      <c r="AK116" s="41"/>
      <c r="AL116" s="41"/>
      <c r="AM116" s="41"/>
      <c r="AN116" s="41"/>
      <c r="AO116" s="41"/>
    </row>
    <row r="117" spans="2:41">
      <c r="B117" s="41"/>
      <c r="C117" s="41"/>
      <c r="D117" s="41"/>
      <c r="E117" s="41"/>
      <c r="F117" s="41"/>
      <c r="G117" s="41"/>
      <c r="H117" s="41"/>
      <c r="I117" s="41"/>
      <c r="J117" s="41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1"/>
      <c r="V117" s="41"/>
      <c r="W117" s="49"/>
      <c r="X117" s="49"/>
      <c r="Y117" s="41"/>
      <c r="Z117" s="41"/>
      <c r="AA117" s="41"/>
      <c r="AB117" s="41"/>
      <c r="AC117" s="41"/>
      <c r="AD117" s="48"/>
      <c r="AE117" s="41"/>
      <c r="AF117" s="49"/>
      <c r="AG117" s="49"/>
      <c r="AH117" s="41"/>
      <c r="AI117" s="41"/>
      <c r="AJ117" s="41"/>
      <c r="AK117" s="41"/>
      <c r="AL117" s="41"/>
      <c r="AM117" s="41"/>
      <c r="AN117" s="41"/>
      <c r="AO117" s="41"/>
    </row>
    <row r="118" spans="2:41">
      <c r="B118" s="41"/>
      <c r="C118" s="41"/>
      <c r="D118" s="41"/>
      <c r="E118" s="41"/>
      <c r="F118" s="41"/>
      <c r="G118" s="41"/>
      <c r="H118" s="41"/>
      <c r="I118" s="41"/>
      <c r="J118" s="41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1"/>
      <c r="V118" s="41"/>
      <c r="W118" s="49"/>
      <c r="X118" s="49"/>
      <c r="Y118" s="41"/>
      <c r="Z118" s="41"/>
      <c r="AA118" s="41"/>
      <c r="AB118" s="43"/>
      <c r="AC118" s="43"/>
      <c r="AD118" s="43"/>
      <c r="AE118" s="43"/>
      <c r="AF118" s="49"/>
      <c r="AG118" s="49"/>
      <c r="AH118" s="41"/>
      <c r="AI118" s="41"/>
      <c r="AJ118" s="41"/>
      <c r="AK118" s="41"/>
      <c r="AL118" s="41"/>
      <c r="AM118" s="41"/>
      <c r="AN118" s="41"/>
      <c r="AO118" s="41"/>
    </row>
    <row r="119" spans="2:41">
      <c r="B119" s="41"/>
      <c r="C119" s="41"/>
      <c r="D119" s="41"/>
      <c r="E119" s="41"/>
      <c r="F119" s="41"/>
      <c r="G119" s="41"/>
      <c r="H119" s="41"/>
      <c r="I119" s="41"/>
      <c r="J119" s="41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1"/>
      <c r="V119" s="41"/>
      <c r="W119" s="49"/>
      <c r="X119" s="49"/>
      <c r="Y119" s="41"/>
      <c r="Z119" s="41"/>
      <c r="AA119" s="41"/>
      <c r="AB119" s="43"/>
      <c r="AC119" s="43"/>
      <c r="AD119" s="43"/>
      <c r="AE119" s="43"/>
      <c r="AF119" s="49"/>
      <c r="AG119" s="49"/>
      <c r="AH119" s="41"/>
      <c r="AI119" s="41"/>
      <c r="AJ119" s="41"/>
      <c r="AK119" s="41"/>
      <c r="AL119" s="41"/>
      <c r="AM119" s="41"/>
      <c r="AN119" s="41"/>
      <c r="AO119" s="41"/>
    </row>
    <row r="120" spans="2:41">
      <c r="B120" s="41"/>
      <c r="C120" s="41"/>
      <c r="D120" s="41"/>
      <c r="E120" s="41"/>
      <c r="F120" s="41"/>
      <c r="G120" s="41"/>
      <c r="H120" s="41"/>
      <c r="I120" s="41"/>
      <c r="J120" s="41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1"/>
      <c r="V120" s="41"/>
      <c r="W120" s="49"/>
      <c r="X120" s="49"/>
      <c r="Y120" s="41"/>
      <c r="Z120" s="41"/>
      <c r="AA120" s="41"/>
      <c r="AB120" s="43"/>
      <c r="AC120" s="43"/>
      <c r="AD120" s="43"/>
      <c r="AE120" s="43"/>
      <c r="AF120" s="49"/>
      <c r="AG120" s="49"/>
      <c r="AH120" s="41"/>
      <c r="AI120" s="41"/>
      <c r="AJ120" s="41"/>
      <c r="AK120" s="41"/>
      <c r="AL120" s="41"/>
      <c r="AM120" s="41"/>
      <c r="AN120" s="41"/>
      <c r="AO120" s="41"/>
    </row>
    <row r="121" spans="2:41">
      <c r="B121" s="41"/>
      <c r="C121" s="41"/>
      <c r="D121" s="41"/>
      <c r="E121" s="41"/>
      <c r="F121" s="41"/>
      <c r="G121" s="41"/>
      <c r="H121" s="41"/>
      <c r="I121" s="41"/>
      <c r="J121" s="41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1"/>
      <c r="V121" s="41"/>
      <c r="W121" s="49"/>
      <c r="X121" s="49"/>
      <c r="Y121" s="41"/>
      <c r="Z121" s="41"/>
      <c r="AA121" s="41"/>
      <c r="AB121" s="43"/>
      <c r="AC121" s="43"/>
      <c r="AD121" s="43"/>
      <c r="AE121" s="43"/>
      <c r="AF121" s="49"/>
      <c r="AG121" s="49"/>
      <c r="AH121" s="41"/>
      <c r="AI121" s="41"/>
      <c r="AJ121" s="41"/>
      <c r="AK121" s="41"/>
      <c r="AL121" s="41"/>
      <c r="AM121" s="41"/>
      <c r="AN121" s="41"/>
      <c r="AO121" s="41"/>
    </row>
    <row r="122" spans="2:41">
      <c r="B122" s="41"/>
      <c r="C122" s="41"/>
      <c r="D122" s="41"/>
      <c r="E122" s="41"/>
      <c r="F122" s="41"/>
      <c r="G122" s="41"/>
      <c r="H122" s="41"/>
      <c r="I122" s="41"/>
      <c r="J122" s="41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1"/>
      <c r="V122" s="41"/>
      <c r="W122" s="49"/>
      <c r="X122" s="49"/>
      <c r="Y122" s="41"/>
      <c r="Z122" s="41"/>
      <c r="AA122" s="41"/>
      <c r="AB122" s="43"/>
      <c r="AC122" s="43"/>
      <c r="AD122" s="43"/>
      <c r="AE122" s="43"/>
      <c r="AF122" s="49"/>
      <c r="AG122" s="49"/>
      <c r="AH122" s="41"/>
      <c r="AI122" s="41"/>
      <c r="AJ122" s="41"/>
      <c r="AK122" s="41"/>
      <c r="AL122" s="41"/>
      <c r="AM122" s="41"/>
      <c r="AN122" s="41"/>
      <c r="AO122" s="41"/>
    </row>
    <row r="123" spans="2:41">
      <c r="B123" s="41"/>
      <c r="C123" s="41"/>
      <c r="D123" s="41"/>
      <c r="E123" s="41"/>
      <c r="F123" s="41"/>
      <c r="G123" s="41"/>
      <c r="H123" s="41"/>
      <c r="I123" s="41"/>
      <c r="J123" s="41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1"/>
      <c r="V123" s="41"/>
      <c r="W123" s="49"/>
      <c r="X123" s="49"/>
      <c r="Y123" s="41"/>
      <c r="Z123" s="41"/>
      <c r="AA123" s="41"/>
      <c r="AB123" s="43"/>
      <c r="AC123" s="43"/>
      <c r="AD123" s="43"/>
      <c r="AE123" s="43"/>
      <c r="AF123" s="49"/>
      <c r="AG123" s="49"/>
      <c r="AH123" s="41"/>
      <c r="AI123" s="41"/>
      <c r="AJ123" s="41"/>
      <c r="AK123" s="41"/>
      <c r="AL123" s="41"/>
      <c r="AM123" s="41"/>
      <c r="AN123" s="41"/>
      <c r="AO123" s="41"/>
    </row>
    <row r="124" spans="2:41">
      <c r="B124" s="41"/>
      <c r="C124" s="41"/>
      <c r="D124" s="41"/>
      <c r="E124" s="41"/>
      <c r="F124" s="41"/>
      <c r="G124" s="41"/>
      <c r="H124" s="41"/>
      <c r="I124" s="41"/>
      <c r="J124" s="41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1"/>
      <c r="V124" s="41"/>
      <c r="W124" s="49"/>
      <c r="X124" s="49"/>
      <c r="Y124" s="41"/>
      <c r="Z124" s="41"/>
      <c r="AA124" s="43"/>
      <c r="AB124" s="43"/>
      <c r="AC124" s="43"/>
      <c r="AD124" s="43"/>
      <c r="AE124" s="43"/>
      <c r="AF124" s="49"/>
      <c r="AG124" s="49"/>
      <c r="AH124" s="41"/>
      <c r="AI124" s="41"/>
      <c r="AJ124" s="41"/>
      <c r="AK124" s="41"/>
      <c r="AL124" s="41"/>
      <c r="AM124" s="41"/>
      <c r="AN124" s="41"/>
      <c r="AO124" s="41"/>
    </row>
    <row r="125" spans="2:41">
      <c r="B125" s="43"/>
      <c r="C125" s="41"/>
      <c r="D125" s="41"/>
      <c r="E125" s="41"/>
      <c r="F125" s="41"/>
      <c r="G125" s="41"/>
      <c r="H125" s="41"/>
      <c r="I125" s="41"/>
      <c r="J125" s="41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1"/>
      <c r="V125" s="41"/>
      <c r="W125" s="49"/>
      <c r="X125" s="49"/>
      <c r="Y125" s="41"/>
      <c r="Z125" s="41"/>
      <c r="AA125" s="41"/>
      <c r="AB125" s="43"/>
      <c r="AC125" s="43"/>
      <c r="AD125" s="43"/>
      <c r="AE125" s="43"/>
      <c r="AF125" s="49"/>
      <c r="AG125" s="49"/>
      <c r="AH125" s="41"/>
      <c r="AI125" s="41"/>
      <c r="AJ125" s="41"/>
      <c r="AK125" s="41"/>
      <c r="AL125" s="41"/>
      <c r="AM125" s="41"/>
      <c r="AN125" s="41"/>
      <c r="AO125" s="41"/>
    </row>
    <row r="126" spans="2:41">
      <c r="B126" s="41"/>
      <c r="C126" s="41"/>
      <c r="D126" s="41"/>
      <c r="E126" s="41"/>
      <c r="F126" s="41"/>
      <c r="G126" s="41"/>
      <c r="H126" s="41"/>
      <c r="I126" s="41"/>
      <c r="J126" s="41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1"/>
      <c r="V126" s="41"/>
      <c r="W126" s="49"/>
      <c r="X126" s="49"/>
      <c r="Y126" s="41"/>
      <c r="Z126" s="41"/>
      <c r="AA126" s="41"/>
      <c r="AB126" s="43"/>
      <c r="AC126" s="43"/>
      <c r="AD126" s="43"/>
      <c r="AE126" s="43"/>
      <c r="AF126" s="49"/>
      <c r="AG126" s="49"/>
      <c r="AH126" s="41"/>
      <c r="AI126" s="41"/>
      <c r="AJ126" s="41"/>
      <c r="AK126" s="41"/>
      <c r="AL126" s="41"/>
      <c r="AM126" s="41"/>
      <c r="AN126" s="41"/>
      <c r="AO126" s="41"/>
    </row>
    <row r="127" spans="2:41">
      <c r="B127" s="41"/>
      <c r="C127" s="41"/>
      <c r="D127" s="41"/>
      <c r="E127" s="41"/>
      <c r="F127" s="41"/>
      <c r="G127" s="41"/>
      <c r="H127" s="41"/>
      <c r="I127" s="41"/>
      <c r="J127" s="41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1"/>
      <c r="V127" s="41"/>
      <c r="W127" s="49"/>
      <c r="X127" s="49"/>
      <c r="Y127" s="41"/>
      <c r="Z127" s="41"/>
      <c r="AA127" s="41"/>
      <c r="AB127" s="43"/>
      <c r="AC127" s="43"/>
      <c r="AD127" s="43"/>
      <c r="AE127" s="43"/>
      <c r="AF127" s="49"/>
      <c r="AG127" s="49"/>
      <c r="AH127" s="41"/>
      <c r="AI127" s="41"/>
      <c r="AJ127" s="41"/>
      <c r="AK127" s="41"/>
      <c r="AL127" s="41"/>
      <c r="AM127" s="41"/>
      <c r="AN127" s="41"/>
      <c r="AO127" s="41"/>
    </row>
    <row r="128" spans="2:41">
      <c r="B128" s="41"/>
      <c r="C128" s="41"/>
      <c r="D128" s="41"/>
      <c r="E128" s="41"/>
      <c r="F128" s="41"/>
      <c r="G128" s="41"/>
      <c r="H128" s="41"/>
      <c r="I128" s="41"/>
      <c r="J128" s="41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1"/>
      <c r="V128" s="41"/>
      <c r="W128" s="49"/>
      <c r="X128" s="49"/>
      <c r="Y128" s="41"/>
      <c r="Z128" s="41"/>
      <c r="AA128" s="41"/>
      <c r="AB128" s="43"/>
      <c r="AC128" s="43"/>
      <c r="AD128" s="43"/>
      <c r="AE128" s="43"/>
      <c r="AF128" s="49"/>
      <c r="AG128" s="49"/>
      <c r="AH128" s="41"/>
      <c r="AI128" s="41"/>
      <c r="AJ128" s="41"/>
      <c r="AK128" s="41"/>
      <c r="AL128" s="41"/>
      <c r="AM128" s="41"/>
      <c r="AN128" s="41"/>
      <c r="AO128" s="41"/>
    </row>
    <row r="129" spans="2:41">
      <c r="B129" s="41"/>
      <c r="C129" s="41"/>
      <c r="D129" s="41"/>
      <c r="E129" s="41"/>
      <c r="F129" s="41"/>
      <c r="G129" s="41"/>
      <c r="H129" s="41"/>
      <c r="I129" s="41"/>
      <c r="J129" s="41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1"/>
      <c r="V129" s="41"/>
      <c r="W129" s="49"/>
      <c r="X129" s="49"/>
      <c r="Y129" s="41"/>
      <c r="Z129" s="41"/>
      <c r="AA129" s="41"/>
      <c r="AB129" s="43"/>
      <c r="AC129" s="43"/>
      <c r="AD129" s="43"/>
      <c r="AE129" s="43"/>
      <c r="AF129" s="49"/>
      <c r="AG129" s="49"/>
      <c r="AH129" s="41"/>
      <c r="AI129" s="41"/>
      <c r="AJ129" s="41"/>
      <c r="AK129" s="41"/>
      <c r="AL129" s="41"/>
      <c r="AM129" s="41"/>
      <c r="AN129" s="41"/>
      <c r="AO129" s="41"/>
    </row>
    <row r="130" spans="2:41">
      <c r="B130" s="41"/>
      <c r="C130" s="41"/>
      <c r="D130" s="41"/>
      <c r="E130" s="41"/>
      <c r="F130" s="41"/>
      <c r="G130" s="41"/>
      <c r="H130" s="41"/>
      <c r="I130" s="41"/>
      <c r="J130" s="41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1"/>
      <c r="V130" s="41"/>
      <c r="W130" s="49"/>
      <c r="X130" s="49"/>
      <c r="Y130" s="41"/>
      <c r="Z130" s="41"/>
      <c r="AA130" s="41"/>
      <c r="AB130" s="43"/>
      <c r="AC130" s="43"/>
      <c r="AD130" s="43"/>
      <c r="AE130" s="43"/>
      <c r="AF130" s="49"/>
      <c r="AG130" s="49"/>
      <c r="AH130" s="41"/>
      <c r="AI130" s="41"/>
      <c r="AJ130" s="41"/>
      <c r="AK130" s="41"/>
      <c r="AL130" s="41"/>
      <c r="AM130" s="41"/>
      <c r="AN130" s="41"/>
      <c r="AO130" s="41"/>
    </row>
    <row r="131" spans="2:41">
      <c r="B131" s="41"/>
      <c r="C131" s="41"/>
      <c r="D131" s="41"/>
      <c r="E131" s="41"/>
      <c r="F131" s="41"/>
      <c r="G131" s="41"/>
      <c r="H131" s="41"/>
      <c r="I131" s="41"/>
      <c r="J131" s="41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1"/>
      <c r="V131" s="41"/>
      <c r="W131" s="49"/>
      <c r="X131" s="49"/>
      <c r="Y131" s="41"/>
      <c r="Z131" s="41"/>
      <c r="AA131" s="41"/>
      <c r="AB131" s="43"/>
      <c r="AC131" s="43"/>
      <c r="AD131" s="43"/>
      <c r="AE131" s="43"/>
      <c r="AF131" s="49"/>
      <c r="AG131" s="49"/>
      <c r="AH131" s="41"/>
      <c r="AI131" s="41"/>
      <c r="AJ131" s="41"/>
      <c r="AK131" s="41"/>
      <c r="AL131" s="41"/>
      <c r="AM131" s="41"/>
      <c r="AN131" s="41"/>
      <c r="AO131" s="41"/>
    </row>
    <row r="132" spans="2:41">
      <c r="B132" s="41"/>
      <c r="C132" s="41"/>
      <c r="D132" s="41"/>
      <c r="E132" s="41"/>
      <c r="F132" s="41"/>
      <c r="G132" s="41"/>
      <c r="H132" s="41"/>
      <c r="I132" s="41"/>
      <c r="J132" s="41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1"/>
      <c r="V132" s="41"/>
      <c r="W132" s="41"/>
      <c r="X132" s="41"/>
      <c r="Y132" s="41"/>
      <c r="Z132" s="41"/>
      <c r="AA132" s="41"/>
      <c r="AB132" s="43"/>
      <c r="AC132" s="43"/>
      <c r="AD132" s="43"/>
      <c r="AE132" s="43"/>
      <c r="AF132" s="49"/>
      <c r="AG132" s="49"/>
      <c r="AH132" s="41"/>
      <c r="AI132" s="41"/>
      <c r="AJ132" s="41"/>
      <c r="AK132" s="41"/>
      <c r="AL132" s="41"/>
      <c r="AM132" s="41"/>
      <c r="AN132" s="41"/>
      <c r="AO132" s="41"/>
    </row>
    <row r="133" spans="2:41">
      <c r="B133" s="41"/>
      <c r="C133" s="41"/>
      <c r="D133" s="41"/>
      <c r="E133" s="41"/>
      <c r="F133" s="41"/>
      <c r="G133" s="41"/>
      <c r="H133" s="41"/>
      <c r="I133" s="41"/>
      <c r="J133" s="41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1"/>
      <c r="V133" s="41"/>
      <c r="W133" s="41"/>
      <c r="X133" s="41"/>
      <c r="Y133" s="41"/>
      <c r="Z133" s="41"/>
      <c r="AA133" s="41"/>
      <c r="AB133" s="43"/>
      <c r="AC133" s="43"/>
      <c r="AD133" s="43"/>
      <c r="AE133" s="43"/>
      <c r="AF133" s="49"/>
      <c r="AG133" s="49"/>
      <c r="AH133" s="41"/>
      <c r="AI133" s="41"/>
      <c r="AJ133" s="41"/>
      <c r="AK133" s="41"/>
      <c r="AL133" s="41"/>
      <c r="AM133" s="41"/>
      <c r="AN133" s="41"/>
      <c r="AO133" s="41"/>
    </row>
    <row r="134" spans="2:41">
      <c r="B134" s="41"/>
      <c r="C134" s="41"/>
      <c r="D134" s="41"/>
      <c r="E134" s="41"/>
      <c r="F134" s="41"/>
      <c r="G134" s="41"/>
      <c r="H134" s="41"/>
      <c r="I134" s="41"/>
      <c r="J134" s="41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1"/>
      <c r="V134" s="41"/>
      <c r="W134" s="41"/>
      <c r="X134" s="41"/>
      <c r="Y134" s="41"/>
      <c r="Z134" s="41"/>
      <c r="AA134" s="41"/>
      <c r="AB134" s="43"/>
      <c r="AC134" s="43"/>
      <c r="AD134" s="43"/>
      <c r="AE134" s="43"/>
      <c r="AF134" s="49"/>
      <c r="AG134" s="49"/>
      <c r="AH134" s="41"/>
      <c r="AI134" s="41"/>
      <c r="AJ134" s="41"/>
      <c r="AK134" s="41"/>
      <c r="AL134" s="41"/>
      <c r="AM134" s="41"/>
      <c r="AN134" s="41"/>
      <c r="AO134" s="41"/>
    </row>
    <row r="135" spans="2:41">
      <c r="B135" s="41"/>
      <c r="C135" s="41"/>
      <c r="D135" s="41"/>
      <c r="E135" s="41"/>
      <c r="F135" s="41"/>
      <c r="G135" s="41"/>
      <c r="H135" s="41"/>
      <c r="I135" s="41"/>
      <c r="J135" s="41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1"/>
      <c r="V135" s="41"/>
      <c r="W135" s="41"/>
      <c r="X135" s="41"/>
      <c r="Y135" s="41"/>
      <c r="Z135" s="41"/>
      <c r="AA135" s="41"/>
      <c r="AB135" s="43"/>
      <c r="AC135" s="43"/>
      <c r="AD135" s="43"/>
      <c r="AE135" s="43"/>
      <c r="AF135" s="49"/>
      <c r="AG135" s="49"/>
      <c r="AH135" s="41"/>
      <c r="AI135" s="41"/>
      <c r="AJ135" s="41"/>
      <c r="AK135" s="41"/>
      <c r="AL135" s="41"/>
      <c r="AM135" s="41"/>
      <c r="AN135" s="41"/>
      <c r="AO135" s="41"/>
    </row>
    <row r="136" spans="2:41">
      <c r="B136" s="41"/>
      <c r="C136" s="41"/>
      <c r="D136" s="41"/>
      <c r="E136" s="41"/>
      <c r="F136" s="41"/>
      <c r="G136" s="41"/>
      <c r="H136" s="41"/>
      <c r="I136" s="41"/>
      <c r="J136" s="41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1"/>
      <c r="V136" s="41"/>
      <c r="W136" s="41"/>
      <c r="X136" s="41"/>
      <c r="Y136" s="41"/>
      <c r="Z136" s="41"/>
      <c r="AA136" s="41"/>
      <c r="AB136" s="43"/>
      <c r="AC136" s="43"/>
      <c r="AD136" s="43"/>
      <c r="AE136" s="43"/>
      <c r="AF136" s="49"/>
      <c r="AG136" s="49"/>
      <c r="AH136" s="41"/>
      <c r="AI136" s="41"/>
      <c r="AJ136" s="41"/>
      <c r="AK136" s="41"/>
      <c r="AL136" s="41"/>
      <c r="AM136" s="41"/>
      <c r="AN136" s="41"/>
      <c r="AO136" s="41"/>
    </row>
    <row r="137" spans="2:41">
      <c r="B137" s="41"/>
      <c r="C137" s="41"/>
      <c r="D137" s="41"/>
      <c r="E137" s="41"/>
      <c r="F137" s="41"/>
      <c r="G137" s="41"/>
      <c r="H137" s="41"/>
      <c r="I137" s="41"/>
      <c r="J137" s="41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1"/>
      <c r="V137" s="41"/>
      <c r="W137" s="41"/>
      <c r="X137" s="41"/>
      <c r="Y137" s="41"/>
      <c r="Z137" s="41"/>
      <c r="AA137" s="41"/>
      <c r="AB137" s="43"/>
      <c r="AC137" s="43"/>
      <c r="AD137" s="43"/>
      <c r="AE137" s="43"/>
      <c r="AF137" s="49"/>
      <c r="AG137" s="49"/>
      <c r="AH137" s="41"/>
      <c r="AI137" s="41"/>
      <c r="AJ137" s="41"/>
      <c r="AK137" s="41"/>
      <c r="AL137" s="41"/>
      <c r="AM137" s="41"/>
      <c r="AN137" s="41"/>
      <c r="AO137" s="41"/>
    </row>
    <row r="138" spans="2:41">
      <c r="B138" s="41"/>
      <c r="C138" s="41"/>
      <c r="D138" s="41"/>
      <c r="E138" s="41"/>
      <c r="F138" s="41"/>
      <c r="G138" s="41"/>
      <c r="H138" s="41"/>
      <c r="I138" s="41"/>
      <c r="J138" s="41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1"/>
      <c r="V138" s="41"/>
      <c r="W138" s="41"/>
      <c r="X138" s="41"/>
      <c r="Y138" s="41"/>
      <c r="Z138" s="41"/>
      <c r="AA138" s="41"/>
      <c r="AB138" s="43"/>
      <c r="AC138" s="43"/>
      <c r="AD138" s="43"/>
      <c r="AE138" s="43"/>
      <c r="AF138" s="49"/>
      <c r="AG138" s="49"/>
      <c r="AH138" s="41"/>
      <c r="AI138" s="41"/>
      <c r="AJ138" s="41"/>
      <c r="AK138" s="41"/>
      <c r="AL138" s="41"/>
      <c r="AM138" s="41"/>
      <c r="AN138" s="41"/>
      <c r="AO138" s="41"/>
    </row>
    <row r="139" spans="2:41">
      <c r="B139" s="41"/>
      <c r="C139" s="41"/>
      <c r="D139" s="41"/>
      <c r="E139" s="41"/>
      <c r="F139" s="41"/>
      <c r="G139" s="41"/>
      <c r="H139" s="41"/>
      <c r="I139" s="41"/>
      <c r="J139" s="41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1"/>
      <c r="V139" s="41"/>
      <c r="W139" s="41"/>
      <c r="X139" s="41"/>
      <c r="Y139" s="41"/>
      <c r="Z139" s="41"/>
      <c r="AA139" s="41"/>
      <c r="AB139" s="43"/>
      <c r="AC139" s="41"/>
      <c r="AD139" s="43"/>
      <c r="AE139" s="43"/>
      <c r="AF139" s="49"/>
      <c r="AG139" s="49"/>
      <c r="AH139" s="41"/>
      <c r="AI139" s="41"/>
      <c r="AJ139" s="41"/>
      <c r="AK139" s="41"/>
      <c r="AL139" s="41"/>
      <c r="AM139" s="41"/>
      <c r="AN139" s="41"/>
      <c r="AO139" s="41"/>
    </row>
    <row r="140" spans="2:41">
      <c r="B140" s="41"/>
      <c r="C140" s="41"/>
      <c r="D140" s="41"/>
      <c r="E140" s="41"/>
      <c r="F140" s="41"/>
      <c r="G140" s="41"/>
      <c r="H140" s="41"/>
      <c r="I140" s="41"/>
      <c r="J140" s="41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1"/>
      <c r="V140" s="41"/>
      <c r="W140" s="41"/>
      <c r="X140" s="41"/>
      <c r="Y140" s="41"/>
      <c r="Z140" s="41"/>
      <c r="AA140" s="41"/>
      <c r="AB140" s="43"/>
      <c r="AC140" s="41"/>
      <c r="AD140" s="43"/>
      <c r="AE140" s="43"/>
      <c r="AF140" s="49"/>
      <c r="AG140" s="49"/>
      <c r="AH140" s="41"/>
      <c r="AI140" s="41"/>
      <c r="AJ140" s="41"/>
      <c r="AK140" s="41"/>
      <c r="AL140" s="41"/>
      <c r="AM140" s="41"/>
      <c r="AN140" s="41"/>
      <c r="AO140" s="41"/>
    </row>
    <row r="141" spans="2:41">
      <c r="B141" s="41"/>
      <c r="C141" s="41"/>
      <c r="D141" s="41"/>
      <c r="E141" s="41"/>
      <c r="F141" s="41"/>
      <c r="G141" s="41"/>
      <c r="H141" s="41"/>
      <c r="I141" s="41"/>
      <c r="J141" s="41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1"/>
      <c r="V141" s="41"/>
      <c r="W141" s="41"/>
      <c r="X141" s="41"/>
      <c r="Y141" s="41"/>
      <c r="Z141" s="41"/>
      <c r="AA141" s="41"/>
      <c r="AB141" s="43"/>
      <c r="AC141" s="41"/>
      <c r="AD141" s="43"/>
      <c r="AE141" s="43"/>
      <c r="AF141" s="49"/>
      <c r="AG141" s="49"/>
      <c r="AH141" s="41"/>
      <c r="AI141" s="41"/>
      <c r="AJ141" s="41"/>
      <c r="AK141" s="41"/>
      <c r="AL141" s="41"/>
      <c r="AM141" s="41"/>
      <c r="AN141" s="41"/>
      <c r="AO141" s="41"/>
    </row>
    <row r="142" spans="2:41">
      <c r="B142" s="41"/>
      <c r="C142" s="41"/>
      <c r="D142" s="41"/>
      <c r="E142" s="41"/>
      <c r="F142" s="41"/>
      <c r="G142" s="41"/>
      <c r="H142" s="41"/>
      <c r="I142" s="41"/>
      <c r="J142" s="41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1"/>
      <c r="V142" s="41"/>
      <c r="W142" s="41"/>
      <c r="X142" s="41"/>
      <c r="Y142" s="41"/>
      <c r="Z142" s="41"/>
      <c r="AA142" s="41"/>
      <c r="AB142" s="43"/>
      <c r="AC142" s="41"/>
      <c r="AD142" s="43"/>
      <c r="AE142" s="43"/>
      <c r="AF142" s="49"/>
      <c r="AG142" s="49"/>
      <c r="AH142" s="41"/>
      <c r="AI142" s="41"/>
      <c r="AJ142" s="41"/>
      <c r="AK142" s="41"/>
      <c r="AL142" s="41"/>
      <c r="AM142" s="41"/>
      <c r="AN142" s="41"/>
      <c r="AO142" s="41"/>
    </row>
    <row r="143" spans="2:41">
      <c r="B143" s="41"/>
      <c r="C143" s="41"/>
      <c r="D143" s="41"/>
      <c r="E143" s="41"/>
      <c r="F143" s="41"/>
      <c r="G143" s="41"/>
      <c r="H143" s="41"/>
      <c r="I143" s="41"/>
      <c r="J143" s="41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1"/>
      <c r="V143" s="41"/>
      <c r="W143" s="41"/>
      <c r="X143" s="41"/>
      <c r="Y143" s="41"/>
      <c r="Z143" s="41"/>
      <c r="AA143" s="41"/>
      <c r="AB143" s="43"/>
      <c r="AC143" s="41"/>
      <c r="AD143" s="43"/>
      <c r="AE143" s="43"/>
      <c r="AF143" s="49"/>
      <c r="AG143" s="49"/>
      <c r="AH143" s="41"/>
      <c r="AI143" s="41"/>
      <c r="AJ143" s="41"/>
      <c r="AK143" s="41"/>
      <c r="AL143" s="41"/>
      <c r="AM143" s="41"/>
      <c r="AN143" s="41"/>
      <c r="AO143" s="41"/>
    </row>
    <row r="144" spans="2:41">
      <c r="B144" s="41"/>
      <c r="C144" s="41"/>
      <c r="D144" s="41"/>
      <c r="E144" s="41"/>
      <c r="F144" s="41"/>
      <c r="G144" s="41"/>
      <c r="H144" s="41"/>
      <c r="I144" s="41"/>
      <c r="J144" s="41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1"/>
      <c r="V144" s="41"/>
      <c r="W144" s="41"/>
      <c r="X144" s="41"/>
      <c r="Y144" s="41"/>
      <c r="Z144" s="41"/>
      <c r="AA144" s="41"/>
      <c r="AB144" s="43"/>
      <c r="AC144" s="41"/>
      <c r="AD144" s="43"/>
      <c r="AE144" s="43"/>
      <c r="AF144" s="49"/>
      <c r="AG144" s="49"/>
      <c r="AH144" s="41"/>
      <c r="AI144" s="41"/>
      <c r="AJ144" s="41"/>
      <c r="AK144" s="41"/>
      <c r="AL144" s="41"/>
      <c r="AM144" s="41"/>
      <c r="AN144" s="41"/>
      <c r="AO144" s="41"/>
    </row>
    <row r="145" spans="2:41">
      <c r="B145" s="41"/>
      <c r="C145" s="41"/>
      <c r="D145" s="41"/>
      <c r="E145" s="41"/>
      <c r="F145" s="41"/>
      <c r="G145" s="41"/>
      <c r="H145" s="41"/>
      <c r="I145" s="41"/>
      <c r="J145" s="41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1"/>
      <c r="V145" s="41"/>
      <c r="W145" s="41"/>
      <c r="X145" s="41"/>
      <c r="Y145" s="41"/>
      <c r="Z145" s="41"/>
      <c r="AA145" s="41"/>
      <c r="AB145" s="43"/>
      <c r="AC145" s="41"/>
      <c r="AD145" s="43"/>
      <c r="AE145" s="43"/>
      <c r="AF145" s="49"/>
      <c r="AG145" s="49"/>
      <c r="AH145" s="41"/>
      <c r="AI145" s="41"/>
      <c r="AJ145" s="41"/>
      <c r="AK145" s="41"/>
      <c r="AL145" s="41"/>
      <c r="AM145" s="41"/>
      <c r="AN145" s="41"/>
      <c r="AO145" s="41"/>
    </row>
    <row r="146" spans="2:41">
      <c r="B146" s="41"/>
      <c r="C146" s="41"/>
      <c r="D146" s="41"/>
      <c r="E146" s="41"/>
      <c r="F146" s="41"/>
      <c r="G146" s="41"/>
      <c r="H146" s="41"/>
      <c r="I146" s="41"/>
      <c r="J146" s="41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1"/>
      <c r="V146" s="41"/>
      <c r="W146" s="41"/>
      <c r="X146" s="41"/>
      <c r="Y146" s="41"/>
      <c r="Z146" s="41"/>
      <c r="AA146" s="41"/>
      <c r="AB146" s="43"/>
      <c r="AC146" s="41"/>
      <c r="AD146" s="43"/>
      <c r="AE146" s="43"/>
      <c r="AF146" s="49"/>
      <c r="AG146" s="49"/>
      <c r="AH146" s="41"/>
      <c r="AI146" s="41"/>
      <c r="AJ146" s="41"/>
      <c r="AK146" s="41"/>
      <c r="AL146" s="41"/>
      <c r="AM146" s="41"/>
      <c r="AN146" s="41"/>
      <c r="AO146" s="41"/>
    </row>
    <row r="147" spans="2:41">
      <c r="B147" s="41"/>
      <c r="C147" s="41"/>
      <c r="D147" s="41"/>
      <c r="E147" s="41"/>
      <c r="F147" s="41"/>
      <c r="G147" s="41"/>
      <c r="H147" s="41"/>
      <c r="I147" s="41"/>
      <c r="J147" s="41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1"/>
      <c r="V147" s="41"/>
      <c r="W147" s="41"/>
      <c r="X147" s="41"/>
      <c r="Y147" s="41"/>
      <c r="Z147" s="41"/>
      <c r="AA147" s="41"/>
      <c r="AB147" s="43"/>
      <c r="AC147" s="41"/>
      <c r="AD147" s="43"/>
      <c r="AE147" s="43"/>
      <c r="AF147" s="49"/>
      <c r="AG147" s="49"/>
      <c r="AH147" s="41"/>
      <c r="AI147" s="41"/>
      <c r="AJ147" s="41"/>
      <c r="AK147" s="41"/>
      <c r="AL147" s="41"/>
      <c r="AM147" s="41"/>
      <c r="AN147" s="41"/>
      <c r="AO147" s="41"/>
    </row>
    <row r="148" spans="2:41">
      <c r="B148" s="41"/>
      <c r="C148" s="41"/>
      <c r="D148" s="41"/>
      <c r="E148" s="41"/>
      <c r="F148" s="41"/>
      <c r="G148" s="41"/>
      <c r="H148" s="41"/>
      <c r="I148" s="41"/>
      <c r="J148" s="41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1"/>
      <c r="V148" s="41"/>
      <c r="W148" s="41"/>
      <c r="X148" s="41"/>
      <c r="Y148" s="41"/>
      <c r="Z148" s="41"/>
      <c r="AA148" s="41"/>
      <c r="AB148" s="43"/>
      <c r="AC148" s="41"/>
      <c r="AD148" s="43"/>
      <c r="AE148" s="43"/>
      <c r="AF148" s="49"/>
      <c r="AG148" s="49"/>
      <c r="AH148" s="41"/>
      <c r="AI148" s="41"/>
      <c r="AJ148" s="41"/>
      <c r="AK148" s="41"/>
      <c r="AL148" s="41"/>
      <c r="AM148" s="41"/>
      <c r="AN148" s="41"/>
      <c r="AO148" s="41"/>
    </row>
    <row r="149" spans="2:41">
      <c r="B149" s="41"/>
      <c r="C149" s="41"/>
      <c r="D149" s="41"/>
      <c r="E149" s="41"/>
      <c r="F149" s="41"/>
      <c r="G149" s="41"/>
      <c r="H149" s="41"/>
      <c r="I149" s="41"/>
      <c r="J149" s="41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1"/>
      <c r="V149" s="41"/>
      <c r="W149" s="41"/>
      <c r="X149" s="41"/>
      <c r="Y149" s="41"/>
      <c r="Z149" s="41"/>
      <c r="AA149" s="41"/>
      <c r="AB149" s="43"/>
      <c r="AC149" s="41"/>
      <c r="AD149" s="43"/>
      <c r="AE149" s="43"/>
      <c r="AF149" s="49"/>
      <c r="AG149" s="49"/>
      <c r="AH149" s="41"/>
      <c r="AI149" s="41"/>
      <c r="AJ149" s="41"/>
      <c r="AK149" s="41"/>
      <c r="AL149" s="41"/>
      <c r="AM149" s="41"/>
      <c r="AN149" s="41"/>
      <c r="AO149" s="41"/>
    </row>
    <row r="150" spans="2:41">
      <c r="B150" s="41"/>
      <c r="C150" s="41"/>
      <c r="D150" s="41"/>
      <c r="E150" s="41"/>
      <c r="F150" s="41"/>
      <c r="G150" s="41"/>
      <c r="H150" s="41"/>
      <c r="I150" s="41"/>
      <c r="J150" s="41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1"/>
      <c r="V150" s="41"/>
      <c r="W150" s="41"/>
      <c r="X150" s="41"/>
      <c r="Y150" s="41"/>
      <c r="Z150" s="41"/>
      <c r="AA150" s="41"/>
      <c r="AB150" s="43"/>
      <c r="AC150" s="41"/>
      <c r="AD150" s="43"/>
      <c r="AE150" s="43"/>
      <c r="AF150" s="49"/>
      <c r="AG150" s="49"/>
      <c r="AH150" s="41"/>
      <c r="AI150" s="41"/>
      <c r="AJ150" s="41"/>
      <c r="AK150" s="41"/>
      <c r="AL150" s="41"/>
      <c r="AM150" s="41"/>
      <c r="AN150" s="41"/>
      <c r="AO150" s="41"/>
    </row>
    <row r="151" spans="2:41">
      <c r="B151" s="41"/>
      <c r="C151" s="41"/>
      <c r="D151" s="41"/>
      <c r="E151" s="41"/>
      <c r="F151" s="41"/>
      <c r="G151" s="41"/>
      <c r="H151" s="41"/>
      <c r="I151" s="41"/>
      <c r="J151" s="41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1"/>
      <c r="V151" s="41"/>
      <c r="W151" s="41"/>
      <c r="X151" s="41"/>
      <c r="Y151" s="41"/>
      <c r="Z151" s="41"/>
      <c r="AA151" s="41"/>
      <c r="AB151" s="43"/>
      <c r="AC151" s="41"/>
      <c r="AD151" s="43"/>
      <c r="AE151" s="43"/>
      <c r="AF151" s="49"/>
      <c r="AG151" s="49"/>
      <c r="AH151" s="41"/>
      <c r="AI151" s="41"/>
      <c r="AJ151" s="41"/>
      <c r="AK151" s="41"/>
      <c r="AL151" s="41"/>
      <c r="AM151" s="41"/>
      <c r="AN151" s="41"/>
      <c r="AO151" s="41"/>
    </row>
    <row r="152" spans="2:41">
      <c r="B152" s="41"/>
      <c r="C152" s="41"/>
      <c r="D152" s="41"/>
      <c r="E152" s="41"/>
      <c r="F152" s="41"/>
      <c r="G152" s="41"/>
      <c r="H152" s="41"/>
      <c r="I152" s="41"/>
      <c r="J152" s="41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1"/>
      <c r="V152" s="41"/>
      <c r="W152" s="41"/>
      <c r="X152" s="41"/>
      <c r="Y152" s="41"/>
      <c r="Z152" s="41"/>
      <c r="AA152" s="41"/>
      <c r="AB152" s="43"/>
      <c r="AC152" s="41"/>
      <c r="AD152" s="43"/>
      <c r="AE152" s="43"/>
      <c r="AF152" s="49"/>
      <c r="AG152" s="49"/>
      <c r="AH152" s="41"/>
      <c r="AI152" s="41"/>
      <c r="AJ152" s="41"/>
      <c r="AK152" s="41"/>
      <c r="AL152" s="41"/>
      <c r="AM152" s="41"/>
      <c r="AN152" s="41"/>
      <c r="AO152" s="41"/>
    </row>
    <row r="153" spans="2:41">
      <c r="B153" s="41"/>
      <c r="C153" s="41"/>
      <c r="D153" s="41"/>
      <c r="E153" s="41"/>
      <c r="F153" s="41"/>
      <c r="G153" s="41"/>
      <c r="H153" s="41"/>
      <c r="I153" s="41"/>
      <c r="J153" s="41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1"/>
      <c r="V153" s="41"/>
      <c r="W153" s="41"/>
      <c r="X153" s="41"/>
      <c r="Y153" s="41"/>
      <c r="Z153" s="41"/>
      <c r="AA153" s="41"/>
      <c r="AB153" s="43"/>
      <c r="AC153" s="41"/>
      <c r="AD153" s="43"/>
      <c r="AE153" s="43"/>
      <c r="AF153" s="49"/>
      <c r="AG153" s="49"/>
      <c r="AH153" s="41"/>
      <c r="AI153" s="41"/>
      <c r="AJ153" s="41"/>
      <c r="AK153" s="41"/>
      <c r="AL153" s="41"/>
      <c r="AM153" s="41"/>
      <c r="AN153" s="41"/>
      <c r="AO153" s="41"/>
    </row>
    <row r="154" spans="2:41">
      <c r="B154" s="41"/>
      <c r="C154" s="41"/>
      <c r="D154" s="41"/>
      <c r="E154" s="41"/>
      <c r="F154" s="41"/>
      <c r="G154" s="41"/>
      <c r="H154" s="41"/>
      <c r="I154" s="41"/>
      <c r="J154" s="41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1"/>
      <c r="V154" s="41"/>
      <c r="W154" s="41"/>
      <c r="X154" s="41"/>
      <c r="Y154" s="41"/>
      <c r="Z154" s="41"/>
      <c r="AA154" s="41"/>
      <c r="AB154" s="43"/>
      <c r="AC154" s="41"/>
      <c r="AD154" s="43"/>
      <c r="AE154" s="43"/>
      <c r="AF154" s="49"/>
      <c r="AG154" s="49"/>
      <c r="AH154" s="41"/>
      <c r="AI154" s="41"/>
      <c r="AJ154" s="41"/>
      <c r="AK154" s="41"/>
      <c r="AL154" s="41"/>
      <c r="AM154" s="41"/>
      <c r="AN154" s="41"/>
      <c r="AO154" s="41"/>
    </row>
    <row r="155" spans="2:41">
      <c r="B155" s="41"/>
      <c r="C155" s="41"/>
      <c r="D155" s="41"/>
      <c r="E155" s="41"/>
      <c r="F155" s="41"/>
      <c r="G155" s="41"/>
      <c r="H155" s="41"/>
      <c r="I155" s="41"/>
      <c r="J155" s="41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1"/>
      <c r="V155" s="41"/>
      <c r="W155" s="41"/>
      <c r="X155" s="41"/>
      <c r="Y155" s="41"/>
      <c r="Z155" s="41"/>
      <c r="AA155" s="41"/>
      <c r="AB155" s="43"/>
      <c r="AC155" s="41"/>
      <c r="AD155" s="43"/>
      <c r="AE155" s="43"/>
      <c r="AF155" s="49"/>
      <c r="AG155" s="49"/>
      <c r="AH155" s="41"/>
      <c r="AI155" s="41"/>
      <c r="AJ155" s="41"/>
      <c r="AK155" s="41"/>
      <c r="AL155" s="41"/>
      <c r="AM155" s="41"/>
      <c r="AN155" s="41"/>
      <c r="AO155" s="41"/>
    </row>
    <row r="156" spans="2:41">
      <c r="B156" s="41"/>
      <c r="C156" s="41"/>
      <c r="D156" s="41"/>
      <c r="E156" s="41"/>
      <c r="F156" s="41"/>
      <c r="G156" s="41"/>
      <c r="H156" s="41"/>
      <c r="I156" s="41"/>
      <c r="J156" s="41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1"/>
      <c r="V156" s="41"/>
      <c r="W156" s="41"/>
      <c r="X156" s="41"/>
      <c r="Y156" s="41"/>
      <c r="Z156" s="41"/>
      <c r="AA156" s="41"/>
      <c r="AB156" s="43"/>
      <c r="AC156" s="41"/>
      <c r="AD156" s="43"/>
      <c r="AE156" s="43"/>
      <c r="AF156" s="49"/>
      <c r="AG156" s="49"/>
      <c r="AH156" s="41"/>
      <c r="AI156" s="41"/>
      <c r="AJ156" s="41"/>
      <c r="AK156" s="41"/>
      <c r="AL156" s="41"/>
      <c r="AM156" s="41"/>
      <c r="AN156" s="41"/>
      <c r="AO156" s="41"/>
    </row>
    <row r="157" spans="2:41">
      <c r="B157" s="41"/>
      <c r="C157" s="41"/>
      <c r="D157" s="41"/>
      <c r="E157" s="41"/>
      <c r="F157" s="41"/>
      <c r="G157" s="41"/>
      <c r="H157" s="41"/>
      <c r="I157" s="41"/>
      <c r="J157" s="41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1"/>
      <c r="V157" s="41"/>
      <c r="W157" s="41"/>
      <c r="X157" s="41"/>
      <c r="Y157" s="41"/>
      <c r="Z157" s="41"/>
      <c r="AA157" s="41"/>
      <c r="AB157" s="43"/>
      <c r="AC157" s="41"/>
      <c r="AD157" s="43"/>
      <c r="AE157" s="43"/>
      <c r="AF157" s="49"/>
      <c r="AG157" s="49"/>
      <c r="AH157" s="41"/>
      <c r="AI157" s="41"/>
      <c r="AJ157" s="41"/>
      <c r="AK157" s="41"/>
      <c r="AL157" s="41"/>
      <c r="AM157" s="41"/>
      <c r="AN157" s="41"/>
      <c r="AO157" s="41"/>
    </row>
    <row r="158" spans="2:41">
      <c r="B158" s="41"/>
      <c r="C158" s="41"/>
      <c r="D158" s="41"/>
      <c r="E158" s="41"/>
      <c r="F158" s="41"/>
      <c r="G158" s="41"/>
      <c r="H158" s="41"/>
      <c r="I158" s="41"/>
      <c r="J158" s="41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1"/>
      <c r="V158" s="41"/>
      <c r="W158" s="41"/>
      <c r="X158" s="41"/>
      <c r="Y158" s="41"/>
      <c r="Z158" s="41"/>
      <c r="AA158" s="41"/>
      <c r="AB158" s="43"/>
      <c r="AC158" s="41"/>
      <c r="AD158" s="43"/>
      <c r="AE158" s="43"/>
      <c r="AF158" s="49"/>
      <c r="AG158" s="49"/>
      <c r="AH158" s="41"/>
      <c r="AI158" s="41"/>
      <c r="AJ158" s="41"/>
      <c r="AK158" s="41"/>
      <c r="AL158" s="41"/>
      <c r="AM158" s="41"/>
      <c r="AN158" s="41"/>
      <c r="AO158" s="41"/>
    </row>
    <row r="159" spans="2:41">
      <c r="B159" s="41"/>
      <c r="C159" s="41"/>
      <c r="D159" s="41"/>
      <c r="E159" s="41"/>
      <c r="F159" s="41"/>
      <c r="G159" s="41"/>
      <c r="H159" s="41"/>
      <c r="I159" s="41"/>
      <c r="J159" s="41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9"/>
      <c r="AG159" s="49"/>
      <c r="AH159" s="41"/>
      <c r="AI159" s="41"/>
      <c r="AJ159" s="41"/>
      <c r="AK159" s="41"/>
      <c r="AL159" s="41"/>
      <c r="AM159" s="41"/>
      <c r="AN159" s="41"/>
      <c r="AO159" s="41"/>
    </row>
    <row r="160" spans="2:41">
      <c r="B160" s="41"/>
      <c r="C160" s="41"/>
      <c r="D160" s="41"/>
      <c r="E160" s="41"/>
      <c r="F160" s="41"/>
      <c r="G160" s="41"/>
      <c r="H160" s="41"/>
      <c r="I160" s="41"/>
      <c r="J160" s="41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9"/>
      <c r="AG160" s="49"/>
      <c r="AH160" s="41"/>
      <c r="AI160" s="41"/>
      <c r="AJ160" s="41"/>
      <c r="AK160" s="41"/>
      <c r="AL160" s="41"/>
      <c r="AM160" s="41"/>
      <c r="AN160" s="41"/>
      <c r="AO160" s="41"/>
    </row>
    <row r="161" spans="2:41">
      <c r="B161" s="41"/>
      <c r="C161" s="41"/>
      <c r="D161" s="41"/>
      <c r="E161" s="41"/>
      <c r="F161" s="41"/>
      <c r="G161" s="41"/>
      <c r="H161" s="41"/>
      <c r="I161" s="41"/>
      <c r="J161" s="41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9"/>
      <c r="AG161" s="49"/>
      <c r="AH161" s="41"/>
      <c r="AI161" s="41"/>
      <c r="AJ161" s="41"/>
      <c r="AK161" s="41"/>
      <c r="AL161" s="41"/>
      <c r="AM161" s="41"/>
      <c r="AN161" s="41"/>
      <c r="AO161" s="41"/>
    </row>
    <row r="162" spans="2:41">
      <c r="B162" s="41"/>
      <c r="C162" s="41"/>
      <c r="D162" s="41"/>
      <c r="E162" s="41"/>
      <c r="F162" s="41"/>
      <c r="G162" s="41"/>
      <c r="H162" s="41"/>
      <c r="I162" s="41"/>
      <c r="J162" s="41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9"/>
      <c r="AG162" s="49"/>
      <c r="AH162" s="41"/>
      <c r="AI162" s="41"/>
      <c r="AJ162" s="41"/>
      <c r="AK162" s="41"/>
      <c r="AL162" s="41"/>
      <c r="AM162" s="41"/>
      <c r="AN162" s="41"/>
      <c r="AO162" s="41"/>
    </row>
    <row r="163" spans="2:41">
      <c r="B163" s="41"/>
      <c r="C163" s="41"/>
      <c r="D163" s="41"/>
      <c r="E163" s="41"/>
      <c r="F163" s="41"/>
      <c r="G163" s="41"/>
      <c r="H163" s="41"/>
      <c r="I163" s="41"/>
      <c r="J163" s="41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9"/>
      <c r="AG163" s="49"/>
      <c r="AH163" s="41"/>
      <c r="AI163" s="41"/>
      <c r="AJ163" s="41"/>
      <c r="AK163" s="41"/>
      <c r="AL163" s="41"/>
      <c r="AM163" s="41"/>
      <c r="AN163" s="41"/>
      <c r="AO163" s="41"/>
    </row>
    <row r="164" spans="2:41">
      <c r="B164" s="41"/>
      <c r="C164" s="41"/>
      <c r="D164" s="41"/>
      <c r="E164" s="41"/>
      <c r="F164" s="41"/>
      <c r="G164" s="41"/>
      <c r="H164" s="41"/>
      <c r="I164" s="41"/>
      <c r="J164" s="41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9"/>
      <c r="AG164" s="49"/>
      <c r="AH164" s="41"/>
      <c r="AI164" s="41"/>
      <c r="AJ164" s="41"/>
      <c r="AK164" s="41"/>
      <c r="AL164" s="41"/>
      <c r="AM164" s="41"/>
      <c r="AN164" s="41"/>
      <c r="AO164" s="41"/>
    </row>
    <row r="165" spans="2:41">
      <c r="B165" s="41"/>
      <c r="C165" s="41"/>
      <c r="D165" s="41"/>
      <c r="E165" s="41"/>
      <c r="F165" s="41"/>
      <c r="G165" s="41"/>
      <c r="H165" s="41"/>
      <c r="I165" s="41"/>
      <c r="J165" s="41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9"/>
      <c r="AG165" s="49"/>
      <c r="AH165" s="41"/>
      <c r="AI165" s="41"/>
      <c r="AJ165" s="41"/>
      <c r="AK165" s="41"/>
      <c r="AL165" s="41"/>
      <c r="AM165" s="41"/>
      <c r="AN165" s="41"/>
      <c r="AO165" s="41"/>
    </row>
    <row r="166" spans="2:41">
      <c r="B166" s="41"/>
      <c r="C166" s="41"/>
      <c r="D166" s="41"/>
      <c r="E166" s="41"/>
      <c r="F166" s="41"/>
      <c r="G166" s="41"/>
      <c r="H166" s="41"/>
      <c r="I166" s="41"/>
      <c r="J166" s="41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</row>
    <row r="167" spans="2:41">
      <c r="B167" s="41"/>
      <c r="C167" s="41"/>
      <c r="D167" s="41"/>
      <c r="E167" s="41"/>
      <c r="F167" s="41"/>
      <c r="G167" s="41"/>
      <c r="H167" s="41"/>
      <c r="I167" s="41"/>
      <c r="J167" s="41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</row>
    <row r="168" spans="2:41">
      <c r="B168" s="41"/>
      <c r="C168" s="41"/>
      <c r="D168" s="41"/>
      <c r="E168" s="41"/>
      <c r="F168" s="41"/>
      <c r="G168" s="41"/>
      <c r="H168" s="41"/>
      <c r="I168" s="41"/>
      <c r="J168" s="41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</row>
    <row r="169" spans="2:41">
      <c r="B169" s="41"/>
      <c r="C169" s="41"/>
      <c r="D169" s="41"/>
      <c r="E169" s="41"/>
      <c r="F169" s="41"/>
      <c r="G169" s="41"/>
      <c r="H169" s="41"/>
      <c r="I169" s="41"/>
      <c r="J169" s="41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</row>
    <row r="170" spans="2:41">
      <c r="B170" s="41"/>
      <c r="C170" s="41"/>
      <c r="D170" s="41"/>
      <c r="E170" s="41"/>
      <c r="F170" s="41"/>
      <c r="G170" s="41"/>
      <c r="H170" s="41"/>
      <c r="I170" s="41"/>
      <c r="J170" s="41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</row>
    <row r="171" spans="2:41">
      <c r="B171" s="41"/>
      <c r="C171" s="41"/>
      <c r="D171" s="41"/>
      <c r="E171" s="41"/>
      <c r="F171" s="41"/>
      <c r="G171" s="41"/>
      <c r="H171" s="41"/>
      <c r="I171" s="41"/>
      <c r="J171" s="41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</row>
    <row r="172" spans="2:41">
      <c r="B172" s="41"/>
      <c r="C172" s="41"/>
      <c r="D172" s="41"/>
      <c r="E172" s="41"/>
      <c r="F172" s="41"/>
      <c r="G172" s="41"/>
      <c r="H172" s="41"/>
      <c r="I172" s="41"/>
      <c r="J172" s="41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</row>
    <row r="173" spans="2:41">
      <c r="B173" s="41"/>
      <c r="C173" s="41"/>
      <c r="D173" s="41"/>
      <c r="E173" s="41"/>
      <c r="F173" s="41"/>
      <c r="G173" s="41"/>
      <c r="H173" s="41"/>
      <c r="I173" s="41"/>
      <c r="J173" s="41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</row>
    <row r="174" spans="2:41">
      <c r="B174" s="41"/>
      <c r="C174" s="41"/>
      <c r="D174" s="41"/>
      <c r="E174" s="41"/>
      <c r="F174" s="41"/>
      <c r="G174" s="41"/>
      <c r="H174" s="41"/>
      <c r="I174" s="41"/>
      <c r="J174" s="41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</row>
    <row r="175" spans="2:41">
      <c r="B175" s="41"/>
      <c r="C175" s="41"/>
      <c r="D175" s="41"/>
      <c r="E175" s="41"/>
      <c r="F175" s="41"/>
      <c r="G175" s="41"/>
      <c r="H175" s="41"/>
      <c r="I175" s="41"/>
      <c r="J175" s="41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</row>
    <row r="176" spans="2:41">
      <c r="B176" s="41"/>
      <c r="C176" s="41"/>
      <c r="D176" s="41"/>
      <c r="E176" s="41"/>
      <c r="F176" s="41"/>
      <c r="G176" s="41"/>
      <c r="H176" s="41"/>
      <c r="I176" s="41"/>
      <c r="J176" s="41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</row>
    <row r="177" spans="2:41">
      <c r="B177" s="41"/>
      <c r="C177" s="41"/>
      <c r="D177" s="41"/>
      <c r="E177" s="41"/>
      <c r="F177" s="41"/>
      <c r="G177" s="41"/>
      <c r="H177" s="41"/>
      <c r="I177" s="41"/>
      <c r="J177" s="41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</row>
    <row r="178" spans="2:41">
      <c r="B178" s="41"/>
      <c r="C178" s="41"/>
      <c r="D178" s="41"/>
      <c r="E178" s="41"/>
      <c r="F178" s="41"/>
      <c r="G178" s="41"/>
      <c r="H178" s="41"/>
      <c r="I178" s="41"/>
      <c r="J178" s="41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</row>
    <row r="179" spans="2:41">
      <c r="B179" s="41"/>
      <c r="C179" s="41"/>
      <c r="D179" s="41"/>
      <c r="E179" s="41"/>
      <c r="F179" s="41"/>
      <c r="G179" s="41"/>
      <c r="H179" s="41"/>
      <c r="I179" s="41"/>
      <c r="J179" s="41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</row>
    <row r="180" spans="2:41">
      <c r="B180" s="41"/>
      <c r="C180" s="41"/>
      <c r="D180" s="41"/>
      <c r="E180" s="41"/>
      <c r="F180" s="41"/>
      <c r="G180" s="41"/>
      <c r="H180" s="41"/>
      <c r="I180" s="41"/>
      <c r="J180" s="41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</row>
    <row r="181" spans="2:41">
      <c r="B181" s="41"/>
      <c r="C181" s="41"/>
      <c r="D181" s="41"/>
      <c r="E181" s="41"/>
      <c r="F181" s="41"/>
      <c r="G181" s="41"/>
      <c r="H181" s="41"/>
      <c r="I181" s="41"/>
      <c r="J181" s="41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</row>
    <row r="182" spans="2:41">
      <c r="B182" s="41"/>
      <c r="C182" s="41"/>
      <c r="D182" s="41"/>
      <c r="E182" s="41"/>
      <c r="F182" s="41"/>
      <c r="G182" s="41"/>
      <c r="H182" s="41"/>
      <c r="I182" s="41"/>
      <c r="J182" s="41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</row>
    <row r="183" spans="2:41">
      <c r="B183" s="41"/>
      <c r="C183" s="41"/>
      <c r="D183" s="41"/>
      <c r="E183" s="41"/>
      <c r="F183" s="41"/>
      <c r="G183" s="41"/>
      <c r="H183" s="41"/>
      <c r="I183" s="41"/>
      <c r="J183" s="41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</row>
    <row r="184" spans="2:41">
      <c r="B184" s="41"/>
      <c r="C184" s="41"/>
      <c r="D184" s="41"/>
      <c r="E184" s="41"/>
      <c r="F184" s="41"/>
      <c r="G184" s="41"/>
      <c r="H184" s="41"/>
      <c r="I184" s="41"/>
      <c r="J184" s="41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</row>
    <row r="185" spans="2:41"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</row>
    <row r="186" spans="2:41"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</row>
    <row r="187" spans="2:41"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</row>
  </sheetData>
  <phoneticPr fontId="0" type="noConversion"/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ignoredErrors>
    <ignoredError sqref="H10:H11 G10:G11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52"/>
  <sheetViews>
    <sheetView workbookViewId="0">
      <selection activeCell="I21" sqref="I21"/>
    </sheetView>
  </sheetViews>
  <sheetFormatPr baseColWidth="10" defaultRowHeight="16"/>
  <cols>
    <col min="1" max="1" width="2.85546875" customWidth="1"/>
    <col min="2" max="2" width="7.42578125" customWidth="1"/>
    <col min="3" max="3" width="30.140625" customWidth="1"/>
    <col min="4" max="4" width="16.85546875" bestFit="1" customWidth="1"/>
    <col min="5" max="5" width="19.28515625" customWidth="1"/>
    <col min="6" max="6" width="17.28515625" customWidth="1"/>
    <col min="7" max="7" width="17.140625" customWidth="1"/>
    <col min="8" max="8" width="13.5703125" customWidth="1"/>
    <col min="9" max="9" width="16.5703125" customWidth="1"/>
  </cols>
  <sheetData>
    <row r="1" spans="2:9">
      <c r="B1" s="11"/>
      <c r="C1" s="11"/>
      <c r="D1" s="11"/>
      <c r="E1" s="11"/>
      <c r="F1" s="11"/>
      <c r="G1" s="11"/>
      <c r="H1" s="11"/>
      <c r="I1" s="11"/>
    </row>
    <row r="2" spans="2:9">
      <c r="B2" s="11"/>
      <c r="C2" s="11"/>
      <c r="D2" s="11"/>
      <c r="E2" s="11"/>
      <c r="F2" s="11"/>
      <c r="G2" s="11"/>
      <c r="H2" s="11"/>
      <c r="I2" s="11"/>
    </row>
    <row r="3" spans="2:9" ht="84">
      <c r="B3" s="97" t="s">
        <v>55</v>
      </c>
      <c r="C3" s="97" t="s">
        <v>45</v>
      </c>
      <c r="D3" s="97" t="s">
        <v>46</v>
      </c>
      <c r="E3" s="98" t="s">
        <v>47</v>
      </c>
      <c r="F3" s="97" t="s">
        <v>48</v>
      </c>
      <c r="G3" s="98" t="s">
        <v>49</v>
      </c>
      <c r="H3" s="98" t="s">
        <v>67</v>
      </c>
      <c r="I3" s="98" t="s">
        <v>75</v>
      </c>
    </row>
    <row r="4" spans="2:9" ht="20">
      <c r="B4" s="91">
        <v>101</v>
      </c>
      <c r="C4" s="92" t="s">
        <v>50</v>
      </c>
      <c r="D4" s="93"/>
      <c r="E4" s="93"/>
      <c r="F4" s="93"/>
      <c r="G4" s="93"/>
      <c r="H4" s="93"/>
      <c r="I4" s="93"/>
    </row>
    <row r="5" spans="2:9" ht="20">
      <c r="B5" s="91">
        <v>102</v>
      </c>
      <c r="C5" s="92" t="s">
        <v>51</v>
      </c>
      <c r="D5" s="93"/>
      <c r="E5" s="93"/>
      <c r="F5" s="93"/>
      <c r="G5" s="93"/>
      <c r="H5" s="93"/>
      <c r="I5" s="93"/>
    </row>
    <row r="6" spans="2:9" ht="20">
      <c r="B6" s="91">
        <v>103</v>
      </c>
      <c r="C6" s="92" t="s">
        <v>52</v>
      </c>
      <c r="D6" s="93"/>
      <c r="E6" s="93"/>
      <c r="F6" s="93"/>
      <c r="G6" s="93"/>
      <c r="H6" s="93"/>
      <c r="I6" s="93"/>
    </row>
    <row r="7" spans="2:9" ht="20">
      <c r="B7" s="91">
        <v>104</v>
      </c>
      <c r="C7" s="92" t="s">
        <v>53</v>
      </c>
      <c r="D7" s="93"/>
      <c r="E7" s="93"/>
      <c r="F7" s="93"/>
      <c r="G7" s="93"/>
      <c r="H7" s="93"/>
      <c r="I7" s="93"/>
    </row>
    <row r="8" spans="2:9" ht="20">
      <c r="B8" s="94">
        <v>105</v>
      </c>
      <c r="C8" s="95" t="s">
        <v>54</v>
      </c>
      <c r="D8" s="96"/>
      <c r="E8" s="96"/>
      <c r="F8" s="96"/>
      <c r="G8" s="96"/>
      <c r="H8" s="96"/>
      <c r="I8" s="96"/>
    </row>
    <row r="9" spans="2:9" ht="20">
      <c r="B9" s="89" t="s">
        <v>56</v>
      </c>
      <c r="C9" s="89"/>
      <c r="D9" s="89"/>
      <c r="E9" s="90"/>
      <c r="F9" s="90"/>
      <c r="G9" s="90"/>
      <c r="H9" s="11"/>
      <c r="I9" s="105"/>
    </row>
    <row r="10" spans="2:9">
      <c r="B10" s="11"/>
      <c r="C10" s="11"/>
      <c r="D10" s="11"/>
      <c r="E10" s="11"/>
      <c r="F10" s="11"/>
      <c r="G10" s="11"/>
      <c r="H10" s="11"/>
      <c r="I10" s="11"/>
    </row>
    <row r="11" spans="2:9">
      <c r="B11" s="11"/>
      <c r="C11" s="11"/>
      <c r="D11" s="11"/>
      <c r="E11" s="11"/>
      <c r="F11" s="11"/>
      <c r="G11" s="11"/>
      <c r="H11" s="11"/>
      <c r="I11" s="11"/>
    </row>
    <row r="12" spans="2:9" ht="84">
      <c r="B12" s="97" t="s">
        <v>55</v>
      </c>
      <c r="C12" s="97" t="s">
        <v>45</v>
      </c>
      <c r="D12" s="97" t="s">
        <v>57</v>
      </c>
      <c r="E12" s="98" t="s">
        <v>66</v>
      </c>
      <c r="F12" s="98" t="s">
        <v>73</v>
      </c>
      <c r="G12" s="98" t="s">
        <v>72</v>
      </c>
      <c r="H12" s="98" t="s">
        <v>74</v>
      </c>
      <c r="I12" s="11"/>
    </row>
    <row r="13" spans="2:9" ht="20">
      <c r="B13" s="91">
        <v>101</v>
      </c>
      <c r="C13" s="92" t="s">
        <v>50</v>
      </c>
      <c r="D13" s="93" t="s">
        <v>58</v>
      </c>
      <c r="E13" s="99" t="s">
        <v>61</v>
      </c>
      <c r="F13" s="101"/>
      <c r="G13" s="101"/>
      <c r="H13" s="101"/>
      <c r="I13" s="11"/>
    </row>
    <row r="14" spans="2:9" ht="20">
      <c r="B14" s="91">
        <v>102</v>
      </c>
      <c r="C14" s="92" t="s">
        <v>51</v>
      </c>
      <c r="D14" s="93" t="s">
        <v>59</v>
      </c>
      <c r="E14" s="99" t="s">
        <v>62</v>
      </c>
      <c r="F14" s="101"/>
      <c r="G14" s="101"/>
      <c r="H14" s="101"/>
      <c r="I14" s="11"/>
    </row>
    <row r="15" spans="2:9" ht="20">
      <c r="B15" s="91">
        <v>103</v>
      </c>
      <c r="C15" s="92" t="s">
        <v>52</v>
      </c>
      <c r="D15" s="93" t="s">
        <v>60</v>
      </c>
      <c r="E15" s="99" t="s">
        <v>63</v>
      </c>
      <c r="F15" s="101"/>
      <c r="G15" s="101"/>
      <c r="H15" s="101"/>
      <c r="I15" s="11"/>
    </row>
    <row r="16" spans="2:9" ht="20">
      <c r="B16" s="91">
        <v>104</v>
      </c>
      <c r="C16" s="92" t="s">
        <v>53</v>
      </c>
      <c r="D16" s="93" t="s">
        <v>58</v>
      </c>
      <c r="E16" s="99" t="s">
        <v>64</v>
      </c>
      <c r="F16" s="101"/>
      <c r="G16" s="101"/>
      <c r="H16" s="101"/>
      <c r="I16" s="11"/>
    </row>
    <row r="17" spans="2:9" ht="20">
      <c r="B17" s="94">
        <v>105</v>
      </c>
      <c r="C17" s="95" t="s">
        <v>54</v>
      </c>
      <c r="D17" s="96" t="s">
        <v>58</v>
      </c>
      <c r="E17" s="100" t="s">
        <v>65</v>
      </c>
      <c r="F17" s="102"/>
      <c r="G17" s="102"/>
      <c r="H17" s="102"/>
      <c r="I17" s="11"/>
    </row>
    <row r="18" spans="2:9" ht="20">
      <c r="B18" s="89"/>
      <c r="C18" s="89"/>
      <c r="D18" s="89"/>
      <c r="E18" s="90"/>
      <c r="F18" s="93"/>
      <c r="G18" s="101"/>
      <c r="H18" s="101"/>
      <c r="I18" s="11"/>
    </row>
    <row r="19" spans="2:9">
      <c r="B19" s="11"/>
      <c r="E19" s="11"/>
      <c r="F19" s="11"/>
      <c r="G19" s="11"/>
      <c r="H19" s="11"/>
      <c r="I19" s="11"/>
    </row>
    <row r="20" spans="2:9" ht="84">
      <c r="B20" s="97" t="s">
        <v>55</v>
      </c>
      <c r="C20" s="97" t="s">
        <v>45</v>
      </c>
      <c r="D20" s="98" t="s">
        <v>71</v>
      </c>
      <c r="E20" s="98" t="s">
        <v>68</v>
      </c>
      <c r="F20" s="98" t="s">
        <v>76</v>
      </c>
      <c r="G20" s="98" t="s">
        <v>77</v>
      </c>
      <c r="H20" s="11"/>
      <c r="I20" s="11"/>
    </row>
    <row r="21" spans="2:9" ht="20">
      <c r="B21" s="91">
        <v>101</v>
      </c>
      <c r="C21" s="92" t="s">
        <v>50</v>
      </c>
      <c r="D21" s="103"/>
      <c r="E21" s="103"/>
      <c r="F21" s="103"/>
      <c r="G21" s="92"/>
      <c r="H21" s="11"/>
      <c r="I21" s="11"/>
    </row>
    <row r="22" spans="2:9" ht="20">
      <c r="B22" s="91">
        <v>102</v>
      </c>
      <c r="C22" s="92" t="s">
        <v>51</v>
      </c>
      <c r="D22" s="103"/>
      <c r="E22" s="103"/>
      <c r="F22" s="103"/>
      <c r="G22" s="92"/>
      <c r="H22" s="11"/>
      <c r="I22" s="11"/>
    </row>
    <row r="23" spans="2:9" ht="20">
      <c r="B23" s="91">
        <v>103</v>
      </c>
      <c r="C23" s="92" t="s">
        <v>52</v>
      </c>
      <c r="D23" s="103"/>
      <c r="E23" s="103"/>
      <c r="F23" s="103"/>
      <c r="G23" s="93"/>
      <c r="H23" s="11"/>
      <c r="I23" s="11"/>
    </row>
    <row r="24" spans="2:9" ht="20">
      <c r="B24" s="91">
        <v>104</v>
      </c>
      <c r="C24" s="92" t="s">
        <v>69</v>
      </c>
      <c r="D24" s="93"/>
      <c r="E24" s="103"/>
      <c r="F24" s="103"/>
      <c r="G24" s="93"/>
      <c r="H24" s="11"/>
      <c r="I24" s="11"/>
    </row>
    <row r="25" spans="2:9" ht="20">
      <c r="B25" s="94">
        <v>105</v>
      </c>
      <c r="C25" s="95" t="s">
        <v>70</v>
      </c>
      <c r="D25" s="96"/>
      <c r="E25" s="104"/>
      <c r="F25" s="104"/>
      <c r="G25" s="96"/>
      <c r="H25" s="11"/>
      <c r="I25" s="11"/>
    </row>
    <row r="26" spans="2:9">
      <c r="B26" s="11"/>
      <c r="C26" s="11"/>
      <c r="D26" s="11"/>
      <c r="E26" s="11"/>
      <c r="F26" s="11"/>
      <c r="G26" s="11"/>
      <c r="H26" s="11"/>
      <c r="I26" s="11"/>
    </row>
    <row r="27" spans="2:9">
      <c r="B27" s="11"/>
      <c r="C27" s="11"/>
      <c r="D27" s="11"/>
      <c r="E27" s="11"/>
      <c r="F27" s="11"/>
      <c r="G27" s="11"/>
      <c r="H27" s="11"/>
      <c r="I27" s="11"/>
    </row>
    <row r="28" spans="2:9">
      <c r="B28" s="11"/>
      <c r="C28" s="11"/>
      <c r="D28" s="11"/>
      <c r="E28" s="11"/>
      <c r="F28" s="11"/>
      <c r="G28" s="11"/>
      <c r="H28" s="11"/>
      <c r="I28" s="11"/>
    </row>
    <row r="29" spans="2:9">
      <c r="B29" s="11"/>
      <c r="C29" s="11"/>
      <c r="D29" s="11"/>
      <c r="E29" s="11"/>
      <c r="F29" s="11"/>
      <c r="G29" s="11"/>
      <c r="H29" s="11"/>
      <c r="I29" s="11"/>
    </row>
    <row r="30" spans="2:9">
      <c r="B30" s="11"/>
      <c r="C30" s="11"/>
      <c r="D30" s="11"/>
      <c r="E30" s="11"/>
      <c r="F30" s="11"/>
      <c r="G30" s="11"/>
      <c r="H30" s="11"/>
      <c r="I30" s="11"/>
    </row>
    <row r="31" spans="2:9">
      <c r="B31" s="11"/>
      <c r="C31" s="11"/>
      <c r="D31" s="11"/>
      <c r="E31" s="11"/>
      <c r="F31" s="11"/>
      <c r="G31" s="11"/>
      <c r="H31" s="11"/>
      <c r="I31" s="11"/>
    </row>
    <row r="32" spans="2:9">
      <c r="B32" s="11"/>
      <c r="C32" s="11"/>
      <c r="D32" s="11"/>
      <c r="E32" s="11"/>
      <c r="F32" s="11"/>
      <c r="G32" s="11"/>
      <c r="H32" s="11"/>
      <c r="I32" s="11"/>
    </row>
    <row r="33" spans="2:9">
      <c r="B33" s="11"/>
      <c r="C33" s="11"/>
      <c r="D33" s="11"/>
      <c r="E33" s="11"/>
      <c r="F33" s="11"/>
      <c r="G33" s="11"/>
      <c r="H33" s="11"/>
      <c r="I33" s="11"/>
    </row>
    <row r="34" spans="2:9">
      <c r="B34" s="11"/>
      <c r="C34" s="11"/>
      <c r="D34" s="11"/>
      <c r="E34" s="11"/>
      <c r="F34" s="11"/>
      <c r="G34" s="11"/>
      <c r="H34" s="11"/>
      <c r="I34" s="11"/>
    </row>
    <row r="35" spans="2:9">
      <c r="B35" s="11"/>
      <c r="C35" s="11"/>
      <c r="D35" s="11"/>
      <c r="E35" s="11"/>
      <c r="F35" s="11"/>
      <c r="G35" s="11"/>
      <c r="H35" s="11"/>
      <c r="I35" s="11"/>
    </row>
    <row r="36" spans="2:9">
      <c r="B36" s="11"/>
      <c r="C36" s="11"/>
      <c r="D36" s="11"/>
      <c r="E36" s="11"/>
      <c r="F36" s="11"/>
      <c r="G36" s="11"/>
      <c r="H36" s="11"/>
      <c r="I36" s="11"/>
    </row>
    <row r="37" spans="2:9">
      <c r="B37" s="11"/>
      <c r="C37" s="11"/>
      <c r="D37" s="11"/>
      <c r="E37" s="11"/>
      <c r="F37" s="11"/>
      <c r="G37" s="11"/>
      <c r="H37" s="11"/>
      <c r="I37" s="11"/>
    </row>
    <row r="38" spans="2:9">
      <c r="B38" s="11"/>
      <c r="C38" s="11"/>
      <c r="D38" s="11"/>
      <c r="E38" s="11"/>
      <c r="F38" s="11"/>
      <c r="G38" s="11"/>
      <c r="H38" s="11"/>
      <c r="I38" s="11"/>
    </row>
    <row r="39" spans="2:9">
      <c r="B39" s="11"/>
      <c r="C39" s="11"/>
      <c r="D39" s="11"/>
      <c r="E39" s="11"/>
      <c r="F39" s="11"/>
      <c r="G39" s="11"/>
      <c r="H39" s="11"/>
      <c r="I39" s="11"/>
    </row>
    <row r="40" spans="2:9">
      <c r="B40" s="11"/>
      <c r="C40" s="11"/>
      <c r="D40" s="11"/>
      <c r="E40" s="11"/>
      <c r="F40" s="11"/>
      <c r="G40" s="11"/>
      <c r="H40" s="11"/>
      <c r="I40" s="11"/>
    </row>
    <row r="41" spans="2:9">
      <c r="B41" s="11"/>
      <c r="C41" s="11"/>
      <c r="D41" s="11"/>
      <c r="E41" s="11"/>
      <c r="F41" s="11"/>
      <c r="G41" s="11"/>
      <c r="H41" s="11"/>
      <c r="I41" s="11"/>
    </row>
    <row r="42" spans="2:9">
      <c r="B42" s="11"/>
      <c r="C42" s="11"/>
      <c r="D42" s="11"/>
      <c r="E42" s="11"/>
      <c r="F42" s="11"/>
      <c r="G42" s="11"/>
      <c r="H42" s="11"/>
      <c r="I42" s="11"/>
    </row>
    <row r="43" spans="2:9">
      <c r="B43" s="11"/>
      <c r="C43" s="11"/>
      <c r="D43" s="11"/>
      <c r="E43" s="11"/>
      <c r="F43" s="11"/>
      <c r="G43" s="11"/>
      <c r="H43" s="11"/>
      <c r="I43" s="11"/>
    </row>
    <row r="44" spans="2:9">
      <c r="B44" s="11"/>
      <c r="C44" s="11"/>
      <c r="D44" s="11"/>
      <c r="E44" s="11"/>
      <c r="F44" s="11"/>
      <c r="G44" s="11"/>
      <c r="H44" s="11"/>
      <c r="I44" s="11"/>
    </row>
    <row r="45" spans="2:9">
      <c r="B45" s="11"/>
      <c r="C45" s="11"/>
      <c r="D45" s="11"/>
      <c r="E45" s="11"/>
      <c r="F45" s="11"/>
      <c r="G45" s="11"/>
      <c r="H45" s="11"/>
      <c r="I45" s="11"/>
    </row>
    <row r="46" spans="2:9">
      <c r="B46" s="11"/>
      <c r="C46" s="11"/>
      <c r="D46" s="11"/>
      <c r="E46" s="11"/>
      <c r="F46" s="11"/>
      <c r="G46" s="11"/>
      <c r="H46" s="11"/>
      <c r="I46" s="11"/>
    </row>
    <row r="47" spans="2:9">
      <c r="B47" s="11"/>
      <c r="C47" s="11"/>
      <c r="D47" s="11"/>
      <c r="E47" s="11"/>
      <c r="F47" s="11"/>
      <c r="G47" s="11"/>
      <c r="H47" s="11"/>
      <c r="I47" s="11"/>
    </row>
    <row r="48" spans="2:9">
      <c r="B48" s="11"/>
      <c r="C48" s="11"/>
      <c r="D48" s="11"/>
      <c r="E48" s="11"/>
      <c r="F48" s="11"/>
      <c r="G48" s="11"/>
      <c r="H48" s="11"/>
      <c r="I48" s="11"/>
    </row>
    <row r="49" spans="2:9">
      <c r="B49" s="11"/>
      <c r="C49" s="11"/>
      <c r="D49" s="11"/>
      <c r="E49" s="11"/>
      <c r="F49" s="11"/>
      <c r="G49" s="11"/>
      <c r="H49" s="11"/>
      <c r="I49" s="11"/>
    </row>
    <row r="50" spans="2:9">
      <c r="B50" s="11"/>
      <c r="C50" s="11"/>
      <c r="D50" s="11"/>
      <c r="E50" s="11"/>
      <c r="F50" s="11"/>
      <c r="G50" s="11"/>
      <c r="H50" s="11"/>
      <c r="I50" s="11"/>
    </row>
    <row r="51" spans="2:9">
      <c r="B51" s="11"/>
      <c r="C51" s="11"/>
      <c r="D51" s="11"/>
      <c r="E51" s="11"/>
      <c r="F51" s="11"/>
      <c r="G51" s="11"/>
      <c r="H51" s="11"/>
      <c r="I51" s="11"/>
    </row>
    <row r="52" spans="2:9">
      <c r="B52" s="11"/>
      <c r="C52" s="11"/>
      <c r="D52" s="11"/>
      <c r="E52" s="11"/>
      <c r="F52" s="11"/>
      <c r="G52" s="11"/>
      <c r="H52" s="11"/>
      <c r="I52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49ED7-3056-C444-9186-06E63200EAAD}">
  <sheetPr codeName="Sheet2"/>
  <dimension ref="A1:AO187"/>
  <sheetViews>
    <sheetView topLeftCell="A3" zoomScaleNormal="100" workbookViewId="0">
      <selection activeCell="J20" sqref="J20"/>
    </sheetView>
  </sheetViews>
  <sheetFormatPr baseColWidth="10" defaultColWidth="10" defaultRowHeight="16"/>
  <cols>
    <col min="1" max="1" width="7" style="133" customWidth="1"/>
    <col min="2" max="2" width="12.42578125" style="133" customWidth="1"/>
    <col min="3" max="3" width="10" style="133" customWidth="1"/>
    <col min="4" max="4" width="13" style="133" customWidth="1"/>
    <col min="5" max="5" width="10" style="133" customWidth="1"/>
    <col min="6" max="6" width="11.5703125" style="133" customWidth="1"/>
    <col min="7" max="7" width="10.140625" style="133" bestFit="1" customWidth="1"/>
    <col min="8" max="8" width="13" style="133" customWidth="1"/>
    <col min="9" max="9" width="10" style="133"/>
    <col min="10" max="10" width="12.28515625" style="133" customWidth="1"/>
    <col min="11" max="256" width="10" style="133"/>
    <col min="257" max="257" width="7" style="133" customWidth="1"/>
    <col min="258" max="258" width="12.42578125" style="133" customWidth="1"/>
    <col min="259" max="259" width="10" style="133"/>
    <col min="260" max="260" width="13" style="133" customWidth="1"/>
    <col min="261" max="261" width="10" style="133"/>
    <col min="262" max="262" width="11.5703125" style="133" customWidth="1"/>
    <col min="263" max="263" width="10.140625" style="133" bestFit="1" customWidth="1"/>
    <col min="264" max="264" width="13" style="133" customWidth="1"/>
    <col min="265" max="265" width="10" style="133"/>
    <col min="266" max="266" width="12.28515625" style="133" customWidth="1"/>
    <col min="267" max="512" width="10" style="133"/>
    <col min="513" max="513" width="7" style="133" customWidth="1"/>
    <col min="514" max="514" width="12.42578125" style="133" customWidth="1"/>
    <col min="515" max="515" width="10" style="133"/>
    <col min="516" max="516" width="13" style="133" customWidth="1"/>
    <col min="517" max="517" width="10" style="133"/>
    <col min="518" max="518" width="11.5703125" style="133" customWidth="1"/>
    <col min="519" max="519" width="10.140625" style="133" bestFit="1" customWidth="1"/>
    <col min="520" max="520" width="13" style="133" customWidth="1"/>
    <col min="521" max="521" width="10" style="133"/>
    <col min="522" max="522" width="12.28515625" style="133" customWidth="1"/>
    <col min="523" max="768" width="10" style="133"/>
    <col min="769" max="769" width="7" style="133" customWidth="1"/>
    <col min="770" max="770" width="12.42578125" style="133" customWidth="1"/>
    <col min="771" max="771" width="10" style="133"/>
    <col min="772" max="772" width="13" style="133" customWidth="1"/>
    <col min="773" max="773" width="10" style="133"/>
    <col min="774" max="774" width="11.5703125" style="133" customWidth="1"/>
    <col min="775" max="775" width="10.140625" style="133" bestFit="1" customWidth="1"/>
    <col min="776" max="776" width="13" style="133" customWidth="1"/>
    <col min="777" max="777" width="10" style="133"/>
    <col min="778" max="778" width="12.28515625" style="133" customWidth="1"/>
    <col min="779" max="1024" width="10" style="133"/>
    <col min="1025" max="1025" width="7" style="133" customWidth="1"/>
    <col min="1026" max="1026" width="12.42578125" style="133" customWidth="1"/>
    <col min="1027" max="1027" width="10" style="133"/>
    <col min="1028" max="1028" width="13" style="133" customWidth="1"/>
    <col min="1029" max="1029" width="10" style="133"/>
    <col min="1030" max="1030" width="11.5703125" style="133" customWidth="1"/>
    <col min="1031" max="1031" width="10.140625" style="133" bestFit="1" customWidth="1"/>
    <col min="1032" max="1032" width="13" style="133" customWidth="1"/>
    <col min="1033" max="1033" width="10" style="133"/>
    <col min="1034" max="1034" width="12.28515625" style="133" customWidth="1"/>
    <col min="1035" max="1280" width="10" style="133"/>
    <col min="1281" max="1281" width="7" style="133" customWidth="1"/>
    <col min="1282" max="1282" width="12.42578125" style="133" customWidth="1"/>
    <col min="1283" max="1283" width="10" style="133"/>
    <col min="1284" max="1284" width="13" style="133" customWidth="1"/>
    <col min="1285" max="1285" width="10" style="133"/>
    <col min="1286" max="1286" width="11.5703125" style="133" customWidth="1"/>
    <col min="1287" max="1287" width="10.140625" style="133" bestFit="1" customWidth="1"/>
    <col min="1288" max="1288" width="13" style="133" customWidth="1"/>
    <col min="1289" max="1289" width="10" style="133"/>
    <col min="1290" max="1290" width="12.28515625" style="133" customWidth="1"/>
    <col min="1291" max="1536" width="10" style="133"/>
    <col min="1537" max="1537" width="7" style="133" customWidth="1"/>
    <col min="1538" max="1538" width="12.42578125" style="133" customWidth="1"/>
    <col min="1539" max="1539" width="10" style="133"/>
    <col min="1540" max="1540" width="13" style="133" customWidth="1"/>
    <col min="1541" max="1541" width="10" style="133"/>
    <col min="1542" max="1542" width="11.5703125" style="133" customWidth="1"/>
    <col min="1543" max="1543" width="10.140625" style="133" bestFit="1" customWidth="1"/>
    <col min="1544" max="1544" width="13" style="133" customWidth="1"/>
    <col min="1545" max="1545" width="10" style="133"/>
    <col min="1546" max="1546" width="12.28515625" style="133" customWidth="1"/>
    <col min="1547" max="1792" width="10" style="133"/>
    <col min="1793" max="1793" width="7" style="133" customWidth="1"/>
    <col min="1794" max="1794" width="12.42578125" style="133" customWidth="1"/>
    <col min="1795" max="1795" width="10" style="133"/>
    <col min="1796" max="1796" width="13" style="133" customWidth="1"/>
    <col min="1797" max="1797" width="10" style="133"/>
    <col min="1798" max="1798" width="11.5703125" style="133" customWidth="1"/>
    <col min="1799" max="1799" width="10.140625" style="133" bestFit="1" customWidth="1"/>
    <col min="1800" max="1800" width="13" style="133" customWidth="1"/>
    <col min="1801" max="1801" width="10" style="133"/>
    <col min="1802" max="1802" width="12.28515625" style="133" customWidth="1"/>
    <col min="1803" max="2048" width="10" style="133"/>
    <col min="2049" max="2049" width="7" style="133" customWidth="1"/>
    <col min="2050" max="2050" width="12.42578125" style="133" customWidth="1"/>
    <col min="2051" max="2051" width="10" style="133"/>
    <col min="2052" max="2052" width="13" style="133" customWidth="1"/>
    <col min="2053" max="2053" width="10" style="133"/>
    <col min="2054" max="2054" width="11.5703125" style="133" customWidth="1"/>
    <col min="2055" max="2055" width="10.140625" style="133" bestFit="1" customWidth="1"/>
    <col min="2056" max="2056" width="13" style="133" customWidth="1"/>
    <col min="2057" max="2057" width="10" style="133"/>
    <col min="2058" max="2058" width="12.28515625" style="133" customWidth="1"/>
    <col min="2059" max="2304" width="10" style="133"/>
    <col min="2305" max="2305" width="7" style="133" customWidth="1"/>
    <col min="2306" max="2306" width="12.42578125" style="133" customWidth="1"/>
    <col min="2307" max="2307" width="10" style="133"/>
    <col min="2308" max="2308" width="13" style="133" customWidth="1"/>
    <col min="2309" max="2309" width="10" style="133"/>
    <col min="2310" max="2310" width="11.5703125" style="133" customWidth="1"/>
    <col min="2311" max="2311" width="10.140625" style="133" bestFit="1" customWidth="1"/>
    <col min="2312" max="2312" width="13" style="133" customWidth="1"/>
    <col min="2313" max="2313" width="10" style="133"/>
    <col min="2314" max="2314" width="12.28515625" style="133" customWidth="1"/>
    <col min="2315" max="2560" width="10" style="133"/>
    <col min="2561" max="2561" width="7" style="133" customWidth="1"/>
    <col min="2562" max="2562" width="12.42578125" style="133" customWidth="1"/>
    <col min="2563" max="2563" width="10" style="133"/>
    <col min="2564" max="2564" width="13" style="133" customWidth="1"/>
    <col min="2565" max="2565" width="10" style="133"/>
    <col min="2566" max="2566" width="11.5703125" style="133" customWidth="1"/>
    <col min="2567" max="2567" width="10.140625" style="133" bestFit="1" customWidth="1"/>
    <col min="2568" max="2568" width="13" style="133" customWidth="1"/>
    <col min="2569" max="2569" width="10" style="133"/>
    <col min="2570" max="2570" width="12.28515625" style="133" customWidth="1"/>
    <col min="2571" max="2816" width="10" style="133"/>
    <col min="2817" max="2817" width="7" style="133" customWidth="1"/>
    <col min="2818" max="2818" width="12.42578125" style="133" customWidth="1"/>
    <col min="2819" max="2819" width="10" style="133"/>
    <col min="2820" max="2820" width="13" style="133" customWidth="1"/>
    <col min="2821" max="2821" width="10" style="133"/>
    <col min="2822" max="2822" width="11.5703125" style="133" customWidth="1"/>
    <col min="2823" max="2823" width="10.140625" style="133" bestFit="1" customWidth="1"/>
    <col min="2824" max="2824" width="13" style="133" customWidth="1"/>
    <col min="2825" max="2825" width="10" style="133"/>
    <col min="2826" max="2826" width="12.28515625" style="133" customWidth="1"/>
    <col min="2827" max="3072" width="10" style="133"/>
    <col min="3073" max="3073" width="7" style="133" customWidth="1"/>
    <col min="3074" max="3074" width="12.42578125" style="133" customWidth="1"/>
    <col min="3075" max="3075" width="10" style="133"/>
    <col min="3076" max="3076" width="13" style="133" customWidth="1"/>
    <col min="3077" max="3077" width="10" style="133"/>
    <col min="3078" max="3078" width="11.5703125" style="133" customWidth="1"/>
    <col min="3079" max="3079" width="10.140625" style="133" bestFit="1" customWidth="1"/>
    <col min="3080" max="3080" width="13" style="133" customWidth="1"/>
    <col min="3081" max="3081" width="10" style="133"/>
    <col min="3082" max="3082" width="12.28515625" style="133" customWidth="1"/>
    <col min="3083" max="3328" width="10" style="133"/>
    <col min="3329" max="3329" width="7" style="133" customWidth="1"/>
    <col min="3330" max="3330" width="12.42578125" style="133" customWidth="1"/>
    <col min="3331" max="3331" width="10" style="133"/>
    <col min="3332" max="3332" width="13" style="133" customWidth="1"/>
    <col min="3333" max="3333" width="10" style="133"/>
    <col min="3334" max="3334" width="11.5703125" style="133" customWidth="1"/>
    <col min="3335" max="3335" width="10.140625" style="133" bestFit="1" customWidth="1"/>
    <col min="3336" max="3336" width="13" style="133" customWidth="1"/>
    <col min="3337" max="3337" width="10" style="133"/>
    <col min="3338" max="3338" width="12.28515625" style="133" customWidth="1"/>
    <col min="3339" max="3584" width="10" style="133"/>
    <col min="3585" max="3585" width="7" style="133" customWidth="1"/>
    <col min="3586" max="3586" width="12.42578125" style="133" customWidth="1"/>
    <col min="3587" max="3587" width="10" style="133"/>
    <col min="3588" max="3588" width="13" style="133" customWidth="1"/>
    <col min="3589" max="3589" width="10" style="133"/>
    <col min="3590" max="3590" width="11.5703125" style="133" customWidth="1"/>
    <col min="3591" max="3591" width="10.140625" style="133" bestFit="1" customWidth="1"/>
    <col min="3592" max="3592" width="13" style="133" customWidth="1"/>
    <col min="3593" max="3593" width="10" style="133"/>
    <col min="3594" max="3594" width="12.28515625" style="133" customWidth="1"/>
    <col min="3595" max="3840" width="10" style="133"/>
    <col min="3841" max="3841" width="7" style="133" customWidth="1"/>
    <col min="3842" max="3842" width="12.42578125" style="133" customWidth="1"/>
    <col min="3843" max="3843" width="10" style="133"/>
    <col min="3844" max="3844" width="13" style="133" customWidth="1"/>
    <col min="3845" max="3845" width="10" style="133"/>
    <col min="3846" max="3846" width="11.5703125" style="133" customWidth="1"/>
    <col min="3847" max="3847" width="10.140625" style="133" bestFit="1" customWidth="1"/>
    <col min="3848" max="3848" width="13" style="133" customWidth="1"/>
    <col min="3849" max="3849" width="10" style="133"/>
    <col min="3850" max="3850" width="12.28515625" style="133" customWidth="1"/>
    <col min="3851" max="4096" width="10" style="133"/>
    <col min="4097" max="4097" width="7" style="133" customWidth="1"/>
    <col min="4098" max="4098" width="12.42578125" style="133" customWidth="1"/>
    <col min="4099" max="4099" width="10" style="133"/>
    <col min="4100" max="4100" width="13" style="133" customWidth="1"/>
    <col min="4101" max="4101" width="10" style="133"/>
    <col min="4102" max="4102" width="11.5703125" style="133" customWidth="1"/>
    <col min="4103" max="4103" width="10.140625" style="133" bestFit="1" customWidth="1"/>
    <col min="4104" max="4104" width="13" style="133" customWidth="1"/>
    <col min="4105" max="4105" width="10" style="133"/>
    <col min="4106" max="4106" width="12.28515625" style="133" customWidth="1"/>
    <col min="4107" max="4352" width="10" style="133"/>
    <col min="4353" max="4353" width="7" style="133" customWidth="1"/>
    <col min="4354" max="4354" width="12.42578125" style="133" customWidth="1"/>
    <col min="4355" max="4355" width="10" style="133"/>
    <col min="4356" max="4356" width="13" style="133" customWidth="1"/>
    <col min="4357" max="4357" width="10" style="133"/>
    <col min="4358" max="4358" width="11.5703125" style="133" customWidth="1"/>
    <col min="4359" max="4359" width="10.140625" style="133" bestFit="1" customWidth="1"/>
    <col min="4360" max="4360" width="13" style="133" customWidth="1"/>
    <col min="4361" max="4361" width="10" style="133"/>
    <col min="4362" max="4362" width="12.28515625" style="133" customWidth="1"/>
    <col min="4363" max="4608" width="10" style="133"/>
    <col min="4609" max="4609" width="7" style="133" customWidth="1"/>
    <col min="4610" max="4610" width="12.42578125" style="133" customWidth="1"/>
    <col min="4611" max="4611" width="10" style="133"/>
    <col min="4612" max="4612" width="13" style="133" customWidth="1"/>
    <col min="4613" max="4613" width="10" style="133"/>
    <col min="4614" max="4614" width="11.5703125" style="133" customWidth="1"/>
    <col min="4615" max="4615" width="10.140625" style="133" bestFit="1" customWidth="1"/>
    <col min="4616" max="4616" width="13" style="133" customWidth="1"/>
    <col min="4617" max="4617" width="10" style="133"/>
    <col min="4618" max="4618" width="12.28515625" style="133" customWidth="1"/>
    <col min="4619" max="4864" width="10" style="133"/>
    <col min="4865" max="4865" width="7" style="133" customWidth="1"/>
    <col min="4866" max="4866" width="12.42578125" style="133" customWidth="1"/>
    <col min="4867" max="4867" width="10" style="133"/>
    <col min="4868" max="4868" width="13" style="133" customWidth="1"/>
    <col min="4869" max="4869" width="10" style="133"/>
    <col min="4870" max="4870" width="11.5703125" style="133" customWidth="1"/>
    <col min="4871" max="4871" width="10.140625" style="133" bestFit="1" customWidth="1"/>
    <col min="4872" max="4872" width="13" style="133" customWidth="1"/>
    <col min="4873" max="4873" width="10" style="133"/>
    <col min="4874" max="4874" width="12.28515625" style="133" customWidth="1"/>
    <col min="4875" max="5120" width="10" style="133"/>
    <col min="5121" max="5121" width="7" style="133" customWidth="1"/>
    <col min="5122" max="5122" width="12.42578125" style="133" customWidth="1"/>
    <col min="5123" max="5123" width="10" style="133"/>
    <col min="5124" max="5124" width="13" style="133" customWidth="1"/>
    <col min="5125" max="5125" width="10" style="133"/>
    <col min="5126" max="5126" width="11.5703125" style="133" customWidth="1"/>
    <col min="5127" max="5127" width="10.140625" style="133" bestFit="1" customWidth="1"/>
    <col min="5128" max="5128" width="13" style="133" customWidth="1"/>
    <col min="5129" max="5129" width="10" style="133"/>
    <col min="5130" max="5130" width="12.28515625" style="133" customWidth="1"/>
    <col min="5131" max="5376" width="10" style="133"/>
    <col min="5377" max="5377" width="7" style="133" customWidth="1"/>
    <col min="5378" max="5378" width="12.42578125" style="133" customWidth="1"/>
    <col min="5379" max="5379" width="10" style="133"/>
    <col min="5380" max="5380" width="13" style="133" customWidth="1"/>
    <col min="5381" max="5381" width="10" style="133"/>
    <col min="5382" max="5382" width="11.5703125" style="133" customWidth="1"/>
    <col min="5383" max="5383" width="10.140625" style="133" bestFit="1" customWidth="1"/>
    <col min="5384" max="5384" width="13" style="133" customWidth="1"/>
    <col min="5385" max="5385" width="10" style="133"/>
    <col min="5386" max="5386" width="12.28515625" style="133" customWidth="1"/>
    <col min="5387" max="5632" width="10" style="133"/>
    <col min="5633" max="5633" width="7" style="133" customWidth="1"/>
    <col min="5634" max="5634" width="12.42578125" style="133" customWidth="1"/>
    <col min="5635" max="5635" width="10" style="133"/>
    <col min="5636" max="5636" width="13" style="133" customWidth="1"/>
    <col min="5637" max="5637" width="10" style="133"/>
    <col min="5638" max="5638" width="11.5703125" style="133" customWidth="1"/>
    <col min="5639" max="5639" width="10.140625" style="133" bestFit="1" customWidth="1"/>
    <col min="5640" max="5640" width="13" style="133" customWidth="1"/>
    <col min="5641" max="5641" width="10" style="133"/>
    <col min="5642" max="5642" width="12.28515625" style="133" customWidth="1"/>
    <col min="5643" max="5888" width="10" style="133"/>
    <col min="5889" max="5889" width="7" style="133" customWidth="1"/>
    <col min="5890" max="5890" width="12.42578125" style="133" customWidth="1"/>
    <col min="5891" max="5891" width="10" style="133"/>
    <col min="5892" max="5892" width="13" style="133" customWidth="1"/>
    <col min="5893" max="5893" width="10" style="133"/>
    <col min="5894" max="5894" width="11.5703125" style="133" customWidth="1"/>
    <col min="5895" max="5895" width="10.140625" style="133" bestFit="1" customWidth="1"/>
    <col min="5896" max="5896" width="13" style="133" customWidth="1"/>
    <col min="5897" max="5897" width="10" style="133"/>
    <col min="5898" max="5898" width="12.28515625" style="133" customWidth="1"/>
    <col min="5899" max="6144" width="10" style="133"/>
    <col min="6145" max="6145" width="7" style="133" customWidth="1"/>
    <col min="6146" max="6146" width="12.42578125" style="133" customWidth="1"/>
    <col min="6147" max="6147" width="10" style="133"/>
    <col min="6148" max="6148" width="13" style="133" customWidth="1"/>
    <col min="6149" max="6149" width="10" style="133"/>
    <col min="6150" max="6150" width="11.5703125" style="133" customWidth="1"/>
    <col min="6151" max="6151" width="10.140625" style="133" bestFit="1" customWidth="1"/>
    <col min="6152" max="6152" width="13" style="133" customWidth="1"/>
    <col min="6153" max="6153" width="10" style="133"/>
    <col min="6154" max="6154" width="12.28515625" style="133" customWidth="1"/>
    <col min="6155" max="6400" width="10" style="133"/>
    <col min="6401" max="6401" width="7" style="133" customWidth="1"/>
    <col min="6402" max="6402" width="12.42578125" style="133" customWidth="1"/>
    <col min="6403" max="6403" width="10" style="133"/>
    <col min="6404" max="6404" width="13" style="133" customWidth="1"/>
    <col min="6405" max="6405" width="10" style="133"/>
    <col min="6406" max="6406" width="11.5703125" style="133" customWidth="1"/>
    <col min="6407" max="6407" width="10.140625" style="133" bestFit="1" customWidth="1"/>
    <col min="6408" max="6408" width="13" style="133" customWidth="1"/>
    <col min="6409" max="6409" width="10" style="133"/>
    <col min="6410" max="6410" width="12.28515625" style="133" customWidth="1"/>
    <col min="6411" max="6656" width="10" style="133"/>
    <col min="6657" max="6657" width="7" style="133" customWidth="1"/>
    <col min="6658" max="6658" width="12.42578125" style="133" customWidth="1"/>
    <col min="6659" max="6659" width="10" style="133"/>
    <col min="6660" max="6660" width="13" style="133" customWidth="1"/>
    <col min="6661" max="6661" width="10" style="133"/>
    <col min="6662" max="6662" width="11.5703125" style="133" customWidth="1"/>
    <col min="6663" max="6663" width="10.140625" style="133" bestFit="1" customWidth="1"/>
    <col min="6664" max="6664" width="13" style="133" customWidth="1"/>
    <col min="6665" max="6665" width="10" style="133"/>
    <col min="6666" max="6666" width="12.28515625" style="133" customWidth="1"/>
    <col min="6667" max="6912" width="10" style="133"/>
    <col min="6913" max="6913" width="7" style="133" customWidth="1"/>
    <col min="6914" max="6914" width="12.42578125" style="133" customWidth="1"/>
    <col min="6915" max="6915" width="10" style="133"/>
    <col min="6916" max="6916" width="13" style="133" customWidth="1"/>
    <col min="6917" max="6917" width="10" style="133"/>
    <col min="6918" max="6918" width="11.5703125" style="133" customWidth="1"/>
    <col min="6919" max="6919" width="10.140625" style="133" bestFit="1" customWidth="1"/>
    <col min="6920" max="6920" width="13" style="133" customWidth="1"/>
    <col min="6921" max="6921" width="10" style="133"/>
    <col min="6922" max="6922" width="12.28515625" style="133" customWidth="1"/>
    <col min="6923" max="7168" width="10" style="133"/>
    <col min="7169" max="7169" width="7" style="133" customWidth="1"/>
    <col min="7170" max="7170" width="12.42578125" style="133" customWidth="1"/>
    <col min="7171" max="7171" width="10" style="133"/>
    <col min="7172" max="7172" width="13" style="133" customWidth="1"/>
    <col min="7173" max="7173" width="10" style="133"/>
    <col min="7174" max="7174" width="11.5703125" style="133" customWidth="1"/>
    <col min="7175" max="7175" width="10.140625" style="133" bestFit="1" customWidth="1"/>
    <col min="7176" max="7176" width="13" style="133" customWidth="1"/>
    <col min="7177" max="7177" width="10" style="133"/>
    <col min="7178" max="7178" width="12.28515625" style="133" customWidth="1"/>
    <col min="7179" max="7424" width="10" style="133"/>
    <col min="7425" max="7425" width="7" style="133" customWidth="1"/>
    <col min="7426" max="7426" width="12.42578125" style="133" customWidth="1"/>
    <col min="7427" max="7427" width="10" style="133"/>
    <col min="7428" max="7428" width="13" style="133" customWidth="1"/>
    <col min="7429" max="7429" width="10" style="133"/>
    <col min="7430" max="7430" width="11.5703125" style="133" customWidth="1"/>
    <col min="7431" max="7431" width="10.140625" style="133" bestFit="1" customWidth="1"/>
    <col min="7432" max="7432" width="13" style="133" customWidth="1"/>
    <col min="7433" max="7433" width="10" style="133"/>
    <col min="7434" max="7434" width="12.28515625" style="133" customWidth="1"/>
    <col min="7435" max="7680" width="10" style="133"/>
    <col min="7681" max="7681" width="7" style="133" customWidth="1"/>
    <col min="7682" max="7682" width="12.42578125" style="133" customWidth="1"/>
    <col min="7683" max="7683" width="10" style="133"/>
    <col min="7684" max="7684" width="13" style="133" customWidth="1"/>
    <col min="7685" max="7685" width="10" style="133"/>
    <col min="7686" max="7686" width="11.5703125" style="133" customWidth="1"/>
    <col min="7687" max="7687" width="10.140625" style="133" bestFit="1" customWidth="1"/>
    <col min="7688" max="7688" width="13" style="133" customWidth="1"/>
    <col min="7689" max="7689" width="10" style="133"/>
    <col min="7690" max="7690" width="12.28515625" style="133" customWidth="1"/>
    <col min="7691" max="7936" width="10" style="133"/>
    <col min="7937" max="7937" width="7" style="133" customWidth="1"/>
    <col min="7938" max="7938" width="12.42578125" style="133" customWidth="1"/>
    <col min="7939" max="7939" width="10" style="133"/>
    <col min="7940" max="7940" width="13" style="133" customWidth="1"/>
    <col min="7941" max="7941" width="10" style="133"/>
    <col min="7942" max="7942" width="11.5703125" style="133" customWidth="1"/>
    <col min="7943" max="7943" width="10.140625" style="133" bestFit="1" customWidth="1"/>
    <col min="7944" max="7944" width="13" style="133" customWidth="1"/>
    <col min="7945" max="7945" width="10" style="133"/>
    <col min="7946" max="7946" width="12.28515625" style="133" customWidth="1"/>
    <col min="7947" max="8192" width="10" style="133"/>
    <col min="8193" max="8193" width="7" style="133" customWidth="1"/>
    <col min="8194" max="8194" width="12.42578125" style="133" customWidth="1"/>
    <col min="8195" max="8195" width="10" style="133"/>
    <col min="8196" max="8196" width="13" style="133" customWidth="1"/>
    <col min="8197" max="8197" width="10" style="133"/>
    <col min="8198" max="8198" width="11.5703125" style="133" customWidth="1"/>
    <col min="8199" max="8199" width="10.140625" style="133" bestFit="1" customWidth="1"/>
    <col min="8200" max="8200" width="13" style="133" customWidth="1"/>
    <col min="8201" max="8201" width="10" style="133"/>
    <col min="8202" max="8202" width="12.28515625" style="133" customWidth="1"/>
    <col min="8203" max="8448" width="10" style="133"/>
    <col min="8449" max="8449" width="7" style="133" customWidth="1"/>
    <col min="8450" max="8450" width="12.42578125" style="133" customWidth="1"/>
    <col min="8451" max="8451" width="10" style="133"/>
    <col min="8452" max="8452" width="13" style="133" customWidth="1"/>
    <col min="8453" max="8453" width="10" style="133"/>
    <col min="8454" max="8454" width="11.5703125" style="133" customWidth="1"/>
    <col min="8455" max="8455" width="10.140625" style="133" bestFit="1" customWidth="1"/>
    <col min="8456" max="8456" width="13" style="133" customWidth="1"/>
    <col min="8457" max="8457" width="10" style="133"/>
    <col min="8458" max="8458" width="12.28515625" style="133" customWidth="1"/>
    <col min="8459" max="8704" width="10" style="133"/>
    <col min="8705" max="8705" width="7" style="133" customWidth="1"/>
    <col min="8706" max="8706" width="12.42578125" style="133" customWidth="1"/>
    <col min="8707" max="8707" width="10" style="133"/>
    <col min="8708" max="8708" width="13" style="133" customWidth="1"/>
    <col min="8709" max="8709" width="10" style="133"/>
    <col min="8710" max="8710" width="11.5703125" style="133" customWidth="1"/>
    <col min="8711" max="8711" width="10.140625" style="133" bestFit="1" customWidth="1"/>
    <col min="8712" max="8712" width="13" style="133" customWidth="1"/>
    <col min="8713" max="8713" width="10" style="133"/>
    <col min="8714" max="8714" width="12.28515625" style="133" customWidth="1"/>
    <col min="8715" max="8960" width="10" style="133"/>
    <col min="8961" max="8961" width="7" style="133" customWidth="1"/>
    <col min="8962" max="8962" width="12.42578125" style="133" customWidth="1"/>
    <col min="8963" max="8963" width="10" style="133"/>
    <col min="8964" max="8964" width="13" style="133" customWidth="1"/>
    <col min="8965" max="8965" width="10" style="133"/>
    <col min="8966" max="8966" width="11.5703125" style="133" customWidth="1"/>
    <col min="8967" max="8967" width="10.140625" style="133" bestFit="1" customWidth="1"/>
    <col min="8968" max="8968" width="13" style="133" customWidth="1"/>
    <col min="8969" max="8969" width="10" style="133"/>
    <col min="8970" max="8970" width="12.28515625" style="133" customWidth="1"/>
    <col min="8971" max="9216" width="10" style="133"/>
    <col min="9217" max="9217" width="7" style="133" customWidth="1"/>
    <col min="9218" max="9218" width="12.42578125" style="133" customWidth="1"/>
    <col min="9219" max="9219" width="10" style="133"/>
    <col min="9220" max="9220" width="13" style="133" customWidth="1"/>
    <col min="9221" max="9221" width="10" style="133"/>
    <col min="9222" max="9222" width="11.5703125" style="133" customWidth="1"/>
    <col min="9223" max="9223" width="10.140625" style="133" bestFit="1" customWidth="1"/>
    <col min="9224" max="9224" width="13" style="133" customWidth="1"/>
    <col min="9225" max="9225" width="10" style="133"/>
    <col min="9226" max="9226" width="12.28515625" style="133" customWidth="1"/>
    <col min="9227" max="9472" width="10" style="133"/>
    <col min="9473" max="9473" width="7" style="133" customWidth="1"/>
    <col min="9474" max="9474" width="12.42578125" style="133" customWidth="1"/>
    <col min="9475" max="9475" width="10" style="133"/>
    <col min="9476" max="9476" width="13" style="133" customWidth="1"/>
    <col min="9477" max="9477" width="10" style="133"/>
    <col min="9478" max="9478" width="11.5703125" style="133" customWidth="1"/>
    <col min="9479" max="9479" width="10.140625" style="133" bestFit="1" customWidth="1"/>
    <col min="9480" max="9480" width="13" style="133" customWidth="1"/>
    <col min="9481" max="9481" width="10" style="133"/>
    <col min="9482" max="9482" width="12.28515625" style="133" customWidth="1"/>
    <col min="9483" max="9728" width="10" style="133"/>
    <col min="9729" max="9729" width="7" style="133" customWidth="1"/>
    <col min="9730" max="9730" width="12.42578125" style="133" customWidth="1"/>
    <col min="9731" max="9731" width="10" style="133"/>
    <col min="9732" max="9732" width="13" style="133" customWidth="1"/>
    <col min="9733" max="9733" width="10" style="133"/>
    <col min="9734" max="9734" width="11.5703125" style="133" customWidth="1"/>
    <col min="9735" max="9735" width="10.140625" style="133" bestFit="1" customWidth="1"/>
    <col min="9736" max="9736" width="13" style="133" customWidth="1"/>
    <col min="9737" max="9737" width="10" style="133"/>
    <col min="9738" max="9738" width="12.28515625" style="133" customWidth="1"/>
    <col min="9739" max="9984" width="10" style="133"/>
    <col min="9985" max="9985" width="7" style="133" customWidth="1"/>
    <col min="9986" max="9986" width="12.42578125" style="133" customWidth="1"/>
    <col min="9987" max="9987" width="10" style="133"/>
    <col min="9988" max="9988" width="13" style="133" customWidth="1"/>
    <col min="9989" max="9989" width="10" style="133"/>
    <col min="9990" max="9990" width="11.5703125" style="133" customWidth="1"/>
    <col min="9991" max="9991" width="10.140625" style="133" bestFit="1" customWidth="1"/>
    <col min="9992" max="9992" width="13" style="133" customWidth="1"/>
    <col min="9993" max="9993" width="10" style="133"/>
    <col min="9994" max="9994" width="12.28515625" style="133" customWidth="1"/>
    <col min="9995" max="10240" width="10" style="133"/>
    <col min="10241" max="10241" width="7" style="133" customWidth="1"/>
    <col min="10242" max="10242" width="12.42578125" style="133" customWidth="1"/>
    <col min="10243" max="10243" width="10" style="133"/>
    <col min="10244" max="10244" width="13" style="133" customWidth="1"/>
    <col min="10245" max="10245" width="10" style="133"/>
    <col min="10246" max="10246" width="11.5703125" style="133" customWidth="1"/>
    <col min="10247" max="10247" width="10.140625" style="133" bestFit="1" customWidth="1"/>
    <col min="10248" max="10248" width="13" style="133" customWidth="1"/>
    <col min="10249" max="10249" width="10" style="133"/>
    <col min="10250" max="10250" width="12.28515625" style="133" customWidth="1"/>
    <col min="10251" max="10496" width="10" style="133"/>
    <col min="10497" max="10497" width="7" style="133" customWidth="1"/>
    <col min="10498" max="10498" width="12.42578125" style="133" customWidth="1"/>
    <col min="10499" max="10499" width="10" style="133"/>
    <col min="10500" max="10500" width="13" style="133" customWidth="1"/>
    <col min="10501" max="10501" width="10" style="133"/>
    <col min="10502" max="10502" width="11.5703125" style="133" customWidth="1"/>
    <col min="10503" max="10503" width="10.140625" style="133" bestFit="1" customWidth="1"/>
    <col min="10504" max="10504" width="13" style="133" customWidth="1"/>
    <col min="10505" max="10505" width="10" style="133"/>
    <col min="10506" max="10506" width="12.28515625" style="133" customWidth="1"/>
    <col min="10507" max="10752" width="10" style="133"/>
    <col min="10753" max="10753" width="7" style="133" customWidth="1"/>
    <col min="10754" max="10754" width="12.42578125" style="133" customWidth="1"/>
    <col min="10755" max="10755" width="10" style="133"/>
    <col min="10756" max="10756" width="13" style="133" customWidth="1"/>
    <col min="10757" max="10757" width="10" style="133"/>
    <col min="10758" max="10758" width="11.5703125" style="133" customWidth="1"/>
    <col min="10759" max="10759" width="10.140625" style="133" bestFit="1" customWidth="1"/>
    <col min="10760" max="10760" width="13" style="133" customWidth="1"/>
    <col min="10761" max="10761" width="10" style="133"/>
    <col min="10762" max="10762" width="12.28515625" style="133" customWidth="1"/>
    <col min="10763" max="11008" width="10" style="133"/>
    <col min="11009" max="11009" width="7" style="133" customWidth="1"/>
    <col min="11010" max="11010" width="12.42578125" style="133" customWidth="1"/>
    <col min="11011" max="11011" width="10" style="133"/>
    <col min="11012" max="11012" width="13" style="133" customWidth="1"/>
    <col min="11013" max="11013" width="10" style="133"/>
    <col min="11014" max="11014" width="11.5703125" style="133" customWidth="1"/>
    <col min="11015" max="11015" width="10.140625" style="133" bestFit="1" customWidth="1"/>
    <col min="11016" max="11016" width="13" style="133" customWidth="1"/>
    <col min="11017" max="11017" width="10" style="133"/>
    <col min="11018" max="11018" width="12.28515625" style="133" customWidth="1"/>
    <col min="11019" max="11264" width="10" style="133"/>
    <col min="11265" max="11265" width="7" style="133" customWidth="1"/>
    <col min="11266" max="11266" width="12.42578125" style="133" customWidth="1"/>
    <col min="11267" max="11267" width="10" style="133"/>
    <col min="11268" max="11268" width="13" style="133" customWidth="1"/>
    <col min="11269" max="11269" width="10" style="133"/>
    <col min="11270" max="11270" width="11.5703125" style="133" customWidth="1"/>
    <col min="11271" max="11271" width="10.140625" style="133" bestFit="1" customWidth="1"/>
    <col min="11272" max="11272" width="13" style="133" customWidth="1"/>
    <col min="11273" max="11273" width="10" style="133"/>
    <col min="11274" max="11274" width="12.28515625" style="133" customWidth="1"/>
    <col min="11275" max="11520" width="10" style="133"/>
    <col min="11521" max="11521" width="7" style="133" customWidth="1"/>
    <col min="11522" max="11522" width="12.42578125" style="133" customWidth="1"/>
    <col min="11523" max="11523" width="10" style="133"/>
    <col min="11524" max="11524" width="13" style="133" customWidth="1"/>
    <col min="11525" max="11525" width="10" style="133"/>
    <col min="11526" max="11526" width="11.5703125" style="133" customWidth="1"/>
    <col min="11527" max="11527" width="10.140625" style="133" bestFit="1" customWidth="1"/>
    <col min="11528" max="11528" width="13" style="133" customWidth="1"/>
    <col min="11529" max="11529" width="10" style="133"/>
    <col min="11530" max="11530" width="12.28515625" style="133" customWidth="1"/>
    <col min="11531" max="11776" width="10" style="133"/>
    <col min="11777" max="11777" width="7" style="133" customWidth="1"/>
    <col min="11778" max="11778" width="12.42578125" style="133" customWidth="1"/>
    <col min="11779" max="11779" width="10" style="133"/>
    <col min="11780" max="11780" width="13" style="133" customWidth="1"/>
    <col min="11781" max="11781" width="10" style="133"/>
    <col min="11782" max="11782" width="11.5703125" style="133" customWidth="1"/>
    <col min="11783" max="11783" width="10.140625" style="133" bestFit="1" customWidth="1"/>
    <col min="11784" max="11784" width="13" style="133" customWidth="1"/>
    <col min="11785" max="11785" width="10" style="133"/>
    <col min="11786" max="11786" width="12.28515625" style="133" customWidth="1"/>
    <col min="11787" max="12032" width="10" style="133"/>
    <col min="12033" max="12033" width="7" style="133" customWidth="1"/>
    <col min="12034" max="12034" width="12.42578125" style="133" customWidth="1"/>
    <col min="12035" max="12035" width="10" style="133"/>
    <col min="12036" max="12036" width="13" style="133" customWidth="1"/>
    <col min="12037" max="12037" width="10" style="133"/>
    <col min="12038" max="12038" width="11.5703125" style="133" customWidth="1"/>
    <col min="12039" max="12039" width="10.140625" style="133" bestFit="1" customWidth="1"/>
    <col min="12040" max="12040" width="13" style="133" customWidth="1"/>
    <col min="12041" max="12041" width="10" style="133"/>
    <col min="12042" max="12042" width="12.28515625" style="133" customWidth="1"/>
    <col min="12043" max="12288" width="10" style="133"/>
    <col min="12289" max="12289" width="7" style="133" customWidth="1"/>
    <col min="12290" max="12290" width="12.42578125" style="133" customWidth="1"/>
    <col min="12291" max="12291" width="10" style="133"/>
    <col min="12292" max="12292" width="13" style="133" customWidth="1"/>
    <col min="12293" max="12293" width="10" style="133"/>
    <col min="12294" max="12294" width="11.5703125" style="133" customWidth="1"/>
    <col min="12295" max="12295" width="10.140625" style="133" bestFit="1" customWidth="1"/>
    <col min="12296" max="12296" width="13" style="133" customWidth="1"/>
    <col min="12297" max="12297" width="10" style="133"/>
    <col min="12298" max="12298" width="12.28515625" style="133" customWidth="1"/>
    <col min="12299" max="12544" width="10" style="133"/>
    <col min="12545" max="12545" width="7" style="133" customWidth="1"/>
    <col min="12546" max="12546" width="12.42578125" style="133" customWidth="1"/>
    <col min="12547" max="12547" width="10" style="133"/>
    <col min="12548" max="12548" width="13" style="133" customWidth="1"/>
    <col min="12549" max="12549" width="10" style="133"/>
    <col min="12550" max="12550" width="11.5703125" style="133" customWidth="1"/>
    <col min="12551" max="12551" width="10.140625" style="133" bestFit="1" customWidth="1"/>
    <col min="12552" max="12552" width="13" style="133" customWidth="1"/>
    <col min="12553" max="12553" width="10" style="133"/>
    <col min="12554" max="12554" width="12.28515625" style="133" customWidth="1"/>
    <col min="12555" max="12800" width="10" style="133"/>
    <col min="12801" max="12801" width="7" style="133" customWidth="1"/>
    <col min="12802" max="12802" width="12.42578125" style="133" customWidth="1"/>
    <col min="12803" max="12803" width="10" style="133"/>
    <col min="12804" max="12804" width="13" style="133" customWidth="1"/>
    <col min="12805" max="12805" width="10" style="133"/>
    <col min="12806" max="12806" width="11.5703125" style="133" customWidth="1"/>
    <col min="12807" max="12807" width="10.140625" style="133" bestFit="1" customWidth="1"/>
    <col min="12808" max="12808" width="13" style="133" customWidth="1"/>
    <col min="12809" max="12809" width="10" style="133"/>
    <col min="12810" max="12810" width="12.28515625" style="133" customWidth="1"/>
    <col min="12811" max="13056" width="10" style="133"/>
    <col min="13057" max="13057" width="7" style="133" customWidth="1"/>
    <col min="13058" max="13058" width="12.42578125" style="133" customWidth="1"/>
    <col min="13059" max="13059" width="10" style="133"/>
    <col min="13060" max="13060" width="13" style="133" customWidth="1"/>
    <col min="13061" max="13061" width="10" style="133"/>
    <col min="13062" max="13062" width="11.5703125" style="133" customWidth="1"/>
    <col min="13063" max="13063" width="10.140625" style="133" bestFit="1" customWidth="1"/>
    <col min="13064" max="13064" width="13" style="133" customWidth="1"/>
    <col min="13065" max="13065" width="10" style="133"/>
    <col min="13066" max="13066" width="12.28515625" style="133" customWidth="1"/>
    <col min="13067" max="13312" width="10" style="133"/>
    <col min="13313" max="13313" width="7" style="133" customWidth="1"/>
    <col min="13314" max="13314" width="12.42578125" style="133" customWidth="1"/>
    <col min="13315" max="13315" width="10" style="133"/>
    <col min="13316" max="13316" width="13" style="133" customWidth="1"/>
    <col min="13317" max="13317" width="10" style="133"/>
    <col min="13318" max="13318" width="11.5703125" style="133" customWidth="1"/>
    <col min="13319" max="13319" width="10.140625" style="133" bestFit="1" customWidth="1"/>
    <col min="13320" max="13320" width="13" style="133" customWidth="1"/>
    <col min="13321" max="13321" width="10" style="133"/>
    <col min="13322" max="13322" width="12.28515625" style="133" customWidth="1"/>
    <col min="13323" max="13568" width="10" style="133"/>
    <col min="13569" max="13569" width="7" style="133" customWidth="1"/>
    <col min="13570" max="13570" width="12.42578125" style="133" customWidth="1"/>
    <col min="13571" max="13571" width="10" style="133"/>
    <col min="13572" max="13572" width="13" style="133" customWidth="1"/>
    <col min="13573" max="13573" width="10" style="133"/>
    <col min="13574" max="13574" width="11.5703125" style="133" customWidth="1"/>
    <col min="13575" max="13575" width="10.140625" style="133" bestFit="1" customWidth="1"/>
    <col min="13576" max="13576" width="13" style="133" customWidth="1"/>
    <col min="13577" max="13577" width="10" style="133"/>
    <col min="13578" max="13578" width="12.28515625" style="133" customWidth="1"/>
    <col min="13579" max="13824" width="10" style="133"/>
    <col min="13825" max="13825" width="7" style="133" customWidth="1"/>
    <col min="13826" max="13826" width="12.42578125" style="133" customWidth="1"/>
    <col min="13827" max="13827" width="10" style="133"/>
    <col min="13828" max="13828" width="13" style="133" customWidth="1"/>
    <col min="13829" max="13829" width="10" style="133"/>
    <col min="13830" max="13830" width="11.5703125" style="133" customWidth="1"/>
    <col min="13831" max="13831" width="10.140625" style="133" bestFit="1" customWidth="1"/>
    <col min="13832" max="13832" width="13" style="133" customWidth="1"/>
    <col min="13833" max="13833" width="10" style="133"/>
    <col min="13834" max="13834" width="12.28515625" style="133" customWidth="1"/>
    <col min="13835" max="14080" width="10" style="133"/>
    <col min="14081" max="14081" width="7" style="133" customWidth="1"/>
    <col min="14082" max="14082" width="12.42578125" style="133" customWidth="1"/>
    <col min="14083" max="14083" width="10" style="133"/>
    <col min="14084" max="14084" width="13" style="133" customWidth="1"/>
    <col min="14085" max="14085" width="10" style="133"/>
    <col min="14086" max="14086" width="11.5703125" style="133" customWidth="1"/>
    <col min="14087" max="14087" width="10.140625" style="133" bestFit="1" customWidth="1"/>
    <col min="14088" max="14088" width="13" style="133" customWidth="1"/>
    <col min="14089" max="14089" width="10" style="133"/>
    <col min="14090" max="14090" width="12.28515625" style="133" customWidth="1"/>
    <col min="14091" max="14336" width="10" style="133"/>
    <col min="14337" max="14337" width="7" style="133" customWidth="1"/>
    <col min="14338" max="14338" width="12.42578125" style="133" customWidth="1"/>
    <col min="14339" max="14339" width="10" style="133"/>
    <col min="14340" max="14340" width="13" style="133" customWidth="1"/>
    <col min="14341" max="14341" width="10" style="133"/>
    <col min="14342" max="14342" width="11.5703125" style="133" customWidth="1"/>
    <col min="14343" max="14343" width="10.140625" style="133" bestFit="1" customWidth="1"/>
    <col min="14344" max="14344" width="13" style="133" customWidth="1"/>
    <col min="14345" max="14345" width="10" style="133"/>
    <col min="14346" max="14346" width="12.28515625" style="133" customWidth="1"/>
    <col min="14347" max="14592" width="10" style="133"/>
    <col min="14593" max="14593" width="7" style="133" customWidth="1"/>
    <col min="14594" max="14594" width="12.42578125" style="133" customWidth="1"/>
    <col min="14595" max="14595" width="10" style="133"/>
    <col min="14596" max="14596" width="13" style="133" customWidth="1"/>
    <col min="14597" max="14597" width="10" style="133"/>
    <col min="14598" max="14598" width="11.5703125" style="133" customWidth="1"/>
    <col min="14599" max="14599" width="10.140625" style="133" bestFit="1" customWidth="1"/>
    <col min="14600" max="14600" width="13" style="133" customWidth="1"/>
    <col min="14601" max="14601" width="10" style="133"/>
    <col min="14602" max="14602" width="12.28515625" style="133" customWidth="1"/>
    <col min="14603" max="14848" width="10" style="133"/>
    <col min="14849" max="14849" width="7" style="133" customWidth="1"/>
    <col min="14850" max="14850" width="12.42578125" style="133" customWidth="1"/>
    <col min="14851" max="14851" width="10" style="133"/>
    <col min="14852" max="14852" width="13" style="133" customWidth="1"/>
    <col min="14853" max="14853" width="10" style="133"/>
    <col min="14854" max="14854" width="11.5703125" style="133" customWidth="1"/>
    <col min="14855" max="14855" width="10.140625" style="133" bestFit="1" customWidth="1"/>
    <col min="14856" max="14856" width="13" style="133" customWidth="1"/>
    <col min="14857" max="14857" width="10" style="133"/>
    <col min="14858" max="14858" width="12.28515625" style="133" customWidth="1"/>
    <col min="14859" max="15104" width="10" style="133"/>
    <col min="15105" max="15105" width="7" style="133" customWidth="1"/>
    <col min="15106" max="15106" width="12.42578125" style="133" customWidth="1"/>
    <col min="15107" max="15107" width="10" style="133"/>
    <col min="15108" max="15108" width="13" style="133" customWidth="1"/>
    <col min="15109" max="15109" width="10" style="133"/>
    <col min="15110" max="15110" width="11.5703125" style="133" customWidth="1"/>
    <col min="15111" max="15111" width="10.140625" style="133" bestFit="1" customWidth="1"/>
    <col min="15112" max="15112" width="13" style="133" customWidth="1"/>
    <col min="15113" max="15113" width="10" style="133"/>
    <col min="15114" max="15114" width="12.28515625" style="133" customWidth="1"/>
    <col min="15115" max="15360" width="10" style="133"/>
    <col min="15361" max="15361" width="7" style="133" customWidth="1"/>
    <col min="15362" max="15362" width="12.42578125" style="133" customWidth="1"/>
    <col min="15363" max="15363" width="10" style="133"/>
    <col min="15364" max="15364" width="13" style="133" customWidth="1"/>
    <col min="15365" max="15365" width="10" style="133"/>
    <col min="15366" max="15366" width="11.5703125" style="133" customWidth="1"/>
    <col min="15367" max="15367" width="10.140625" style="133" bestFit="1" customWidth="1"/>
    <col min="15368" max="15368" width="13" style="133" customWidth="1"/>
    <col min="15369" max="15369" width="10" style="133"/>
    <col min="15370" max="15370" width="12.28515625" style="133" customWidth="1"/>
    <col min="15371" max="15616" width="10" style="133"/>
    <col min="15617" max="15617" width="7" style="133" customWidth="1"/>
    <col min="15618" max="15618" width="12.42578125" style="133" customWidth="1"/>
    <col min="15619" max="15619" width="10" style="133"/>
    <col min="15620" max="15620" width="13" style="133" customWidth="1"/>
    <col min="15621" max="15621" width="10" style="133"/>
    <col min="15622" max="15622" width="11.5703125" style="133" customWidth="1"/>
    <col min="15623" max="15623" width="10.140625" style="133" bestFit="1" customWidth="1"/>
    <col min="15624" max="15624" width="13" style="133" customWidth="1"/>
    <col min="15625" max="15625" width="10" style="133"/>
    <col min="15626" max="15626" width="12.28515625" style="133" customWidth="1"/>
    <col min="15627" max="15872" width="10" style="133"/>
    <col min="15873" max="15873" width="7" style="133" customWidth="1"/>
    <col min="15874" max="15874" width="12.42578125" style="133" customWidth="1"/>
    <col min="15875" max="15875" width="10" style="133"/>
    <col min="15876" max="15876" width="13" style="133" customWidth="1"/>
    <col min="15877" max="15877" width="10" style="133"/>
    <col min="15878" max="15878" width="11.5703125" style="133" customWidth="1"/>
    <col min="15879" max="15879" width="10.140625" style="133" bestFit="1" customWidth="1"/>
    <col min="15880" max="15880" width="13" style="133" customWidth="1"/>
    <col min="15881" max="15881" width="10" style="133"/>
    <col min="15882" max="15882" width="12.28515625" style="133" customWidth="1"/>
    <col min="15883" max="16128" width="10" style="133"/>
    <col min="16129" max="16129" width="7" style="133" customWidth="1"/>
    <col min="16130" max="16130" width="12.42578125" style="133" customWidth="1"/>
    <col min="16131" max="16131" width="10" style="133"/>
    <col min="16132" max="16132" width="13" style="133" customWidth="1"/>
    <col min="16133" max="16133" width="10" style="133"/>
    <col min="16134" max="16134" width="11.5703125" style="133" customWidth="1"/>
    <col min="16135" max="16135" width="10.140625" style="133" bestFit="1" customWidth="1"/>
    <col min="16136" max="16136" width="13" style="133" customWidth="1"/>
    <col min="16137" max="16137" width="10" style="133"/>
    <col min="16138" max="16138" width="12.28515625" style="133" customWidth="1"/>
    <col min="16139" max="16384" width="10" style="133"/>
  </cols>
  <sheetData>
    <row r="1" spans="2:41" ht="17" thickBot="1">
      <c r="B1" s="128" t="s">
        <v>11</v>
      </c>
      <c r="C1" s="129"/>
      <c r="D1" s="129"/>
      <c r="E1" s="129"/>
      <c r="F1" s="130"/>
      <c r="G1" s="131"/>
      <c r="H1" s="130"/>
      <c r="I1" s="130"/>
      <c r="J1" s="130"/>
      <c r="K1" s="132" t="s">
        <v>12</v>
      </c>
      <c r="L1" s="129" t="e">
        <f>E2/E3</f>
        <v>#DIV/0!</v>
      </c>
      <c r="M1" s="129"/>
      <c r="N1" s="132" t="s">
        <v>13</v>
      </c>
      <c r="O1" s="129">
        <f>E4-1</f>
        <v>0</v>
      </c>
      <c r="P1" s="129"/>
      <c r="Q1" s="129"/>
      <c r="R1" s="132" t="s">
        <v>14</v>
      </c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</row>
    <row r="2" spans="2:41" ht="17" thickBot="1">
      <c r="B2" s="129"/>
      <c r="C2" s="134" t="s">
        <v>15</v>
      </c>
      <c r="D2" s="129"/>
      <c r="E2" s="135" t="e">
        <f>D21/C24</f>
        <v>#DIV/0!</v>
      </c>
      <c r="F2" s="130" t="str">
        <f>"per "&amp;units</f>
        <v>per hour</v>
      </c>
      <c r="G2" s="136" t="s">
        <v>16</v>
      </c>
      <c r="H2" s="130"/>
      <c r="I2" s="130"/>
      <c r="J2" s="130"/>
      <c r="K2" s="132" t="s">
        <v>17</v>
      </c>
      <c r="L2" s="129" t="e">
        <f>L1/E4</f>
        <v>#DIV/0!</v>
      </c>
      <c r="M2" s="129"/>
      <c r="N2" s="129"/>
      <c r="O2" s="129"/>
      <c r="P2" s="129"/>
      <c r="Q2" s="129"/>
      <c r="R2" s="132" t="s">
        <v>18</v>
      </c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</row>
    <row r="3" spans="2:41" ht="17" thickBot="1">
      <c r="B3" s="129"/>
      <c r="C3" s="134" t="s">
        <v>19</v>
      </c>
      <c r="D3" s="129"/>
      <c r="E3" s="135">
        <f>E21</f>
        <v>0</v>
      </c>
      <c r="F3" s="130" t="str">
        <f>"per "&amp;units</f>
        <v>per hour</v>
      </c>
      <c r="G3" s="136" t="s">
        <v>20</v>
      </c>
      <c r="H3" s="130"/>
      <c r="I3" s="130"/>
      <c r="J3" s="130"/>
      <c r="K3" s="129"/>
      <c r="L3" s="129" t="e">
        <f>(L1^E4)/(Q3*(1-L2))</f>
        <v>#DIV/0!</v>
      </c>
      <c r="M3" s="129"/>
      <c r="N3" s="129"/>
      <c r="O3" s="132" t="s">
        <v>21</v>
      </c>
      <c r="P3" s="129"/>
      <c r="Q3" s="137">
        <f>P54</f>
        <v>1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</row>
    <row r="4" spans="2:41" ht="17" thickBot="1">
      <c r="B4" s="129"/>
      <c r="C4" s="134" t="s">
        <v>22</v>
      </c>
      <c r="D4" s="129"/>
      <c r="E4" s="138">
        <v>1</v>
      </c>
      <c r="F4" s="139" t="s">
        <v>23</v>
      </c>
      <c r="G4" s="140"/>
      <c r="H4" s="140"/>
      <c r="I4" s="140"/>
      <c r="J4" s="140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</row>
    <row r="5" spans="2:41" ht="17" thickBot="1">
      <c r="B5" s="141" t="e">
        <f>IF(F6&lt;1,R2,R1)</f>
        <v>#DIV/0!</v>
      </c>
      <c r="C5" s="142" t="s">
        <v>35</v>
      </c>
      <c r="D5" s="129"/>
      <c r="E5" s="143" t="s">
        <v>34</v>
      </c>
      <c r="F5" s="130"/>
      <c r="G5" s="140"/>
      <c r="H5" s="140"/>
      <c r="I5" s="140"/>
      <c r="J5" s="140"/>
      <c r="K5" s="132" t="s">
        <v>24</v>
      </c>
      <c r="L5" s="129" t="e">
        <f>1/(SUM(L7:L27)+L3)</f>
        <v>#DIV/0!</v>
      </c>
      <c r="M5" s="129"/>
      <c r="N5" s="129" t="e">
        <f>1-SUM(N7:N47)</f>
        <v>#DIV/0!</v>
      </c>
      <c r="O5" s="129">
        <f>E4</f>
        <v>1</v>
      </c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</row>
    <row r="6" spans="2:41">
      <c r="B6" s="132" t="s">
        <v>25</v>
      </c>
      <c r="C6" s="129"/>
      <c r="D6" s="129"/>
      <c r="E6" s="129"/>
      <c r="F6" s="144" t="e">
        <f>E2/(E3*E4)</f>
        <v>#DIV/0!</v>
      </c>
      <c r="G6" s="140"/>
      <c r="H6" s="140"/>
      <c r="I6" s="140"/>
      <c r="J6" s="140"/>
      <c r="K6" s="129"/>
      <c r="L6" s="129"/>
      <c r="M6" s="145" t="s">
        <v>26</v>
      </c>
      <c r="N6" s="129"/>
      <c r="O6" s="129">
        <f>IF(+O5&lt;=1,1,+O5-1)</f>
        <v>1</v>
      </c>
      <c r="P6" s="129">
        <f>IF(O5=0,1,+O6*O5)</f>
        <v>1</v>
      </c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</row>
    <row r="7" spans="2:41">
      <c r="B7" s="132" t="s">
        <v>27</v>
      </c>
      <c r="C7" s="129"/>
      <c r="D7" s="129"/>
      <c r="E7" s="129"/>
      <c r="F7" s="146" t="e">
        <f>L5</f>
        <v>#DIV/0!</v>
      </c>
      <c r="G7" s="140"/>
      <c r="H7" s="140"/>
      <c r="I7" s="140"/>
      <c r="J7" s="140"/>
      <c r="K7" s="129">
        <v>0</v>
      </c>
      <c r="L7" s="129">
        <v>1</v>
      </c>
      <c r="M7" s="129" t="e">
        <f>L5</f>
        <v>#DIV/0!</v>
      </c>
      <c r="N7" s="129" t="e">
        <f t="shared" ref="N7:N47" si="0">IF(K7&lt;$E$4,M7,0)</f>
        <v>#DIV/0!</v>
      </c>
      <c r="O7" s="129">
        <f t="shared" ref="O7:O54" si="1">IF(+O6=1,1,+O6-1)</f>
        <v>1</v>
      </c>
      <c r="P7" s="129">
        <f t="shared" ref="P7:P54" si="2">P6*O7</f>
        <v>1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</row>
    <row r="8" spans="2:41">
      <c r="B8" s="132" t="s">
        <v>28</v>
      </c>
      <c r="C8" s="129"/>
      <c r="D8" s="129"/>
      <c r="E8" s="129"/>
      <c r="F8" s="146" t="e">
        <f>F7*(L1^(E4+1))/((Q3/E4)*(E4-L1)^2)</f>
        <v>#DIV/0!</v>
      </c>
      <c r="G8" s="140"/>
      <c r="H8" s="140"/>
      <c r="I8" s="140"/>
      <c r="J8" s="140"/>
      <c r="K8" s="129">
        <v>1</v>
      </c>
      <c r="L8" s="129">
        <f>IF(K8&gt;$O$1,0,+L1)</f>
        <v>0</v>
      </c>
      <c r="M8" s="129" t="e">
        <f t="shared" ref="M8:M47" si="3">IF(K8&gt;$E$4,+$L$1*M7/$E$4,+$L$1*M7/K8)</f>
        <v>#DIV/0!</v>
      </c>
      <c r="N8" s="129">
        <f t="shared" si="0"/>
        <v>0</v>
      </c>
      <c r="O8" s="129">
        <f t="shared" si="1"/>
        <v>1</v>
      </c>
      <c r="P8" s="129">
        <f t="shared" si="2"/>
        <v>1</v>
      </c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</row>
    <row r="9" spans="2:41">
      <c r="B9" s="132" t="s">
        <v>29</v>
      </c>
      <c r="C9" s="129"/>
      <c r="D9" s="129"/>
      <c r="E9" s="129"/>
      <c r="F9" s="146" t="e">
        <f>F8+F6*E4</f>
        <v>#DIV/0!</v>
      </c>
      <c r="G9" s="140"/>
      <c r="H9" s="140"/>
      <c r="I9" s="140"/>
      <c r="J9" s="140"/>
      <c r="K9" s="129">
        <v>2</v>
      </c>
      <c r="L9" s="129">
        <f t="shared" ref="L9:L27" si="4">IF(K9&gt;$O$1,0,+L8*$L$1/K9)</f>
        <v>0</v>
      </c>
      <c r="M9" s="129" t="e">
        <f t="shared" si="3"/>
        <v>#DIV/0!</v>
      </c>
      <c r="N9" s="129">
        <f t="shared" si="0"/>
        <v>0</v>
      </c>
      <c r="O9" s="129">
        <f t="shared" si="1"/>
        <v>1</v>
      </c>
      <c r="P9" s="129">
        <f t="shared" si="2"/>
        <v>1</v>
      </c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</row>
    <row r="10" spans="2:41">
      <c r="B10" s="132" t="s">
        <v>30</v>
      </c>
      <c r="C10" s="129"/>
      <c r="D10" s="129"/>
      <c r="E10" s="129"/>
      <c r="F10" s="146" t="e">
        <f>F8/E2</f>
        <v>#DIV/0!</v>
      </c>
      <c r="G10" s="140" t="str">
        <f>units&amp;"s"</f>
        <v>hours</v>
      </c>
      <c r="H10" s="147" t="e">
        <f>F10*60</f>
        <v>#DIV/0!</v>
      </c>
      <c r="I10" s="140"/>
      <c r="J10" s="140"/>
      <c r="K10" s="129">
        <v>3</v>
      </c>
      <c r="L10" s="129">
        <f t="shared" si="4"/>
        <v>0</v>
      </c>
      <c r="M10" s="129" t="e">
        <f t="shared" si="3"/>
        <v>#DIV/0!</v>
      </c>
      <c r="N10" s="129">
        <f t="shared" si="0"/>
        <v>0</v>
      </c>
      <c r="O10" s="129">
        <f t="shared" si="1"/>
        <v>1</v>
      </c>
      <c r="P10" s="129">
        <f t="shared" si="2"/>
        <v>1</v>
      </c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</row>
    <row r="11" spans="2:41">
      <c r="B11" s="132" t="s">
        <v>31</v>
      </c>
      <c r="C11" s="129"/>
      <c r="D11" s="129"/>
      <c r="E11" s="129"/>
      <c r="F11" s="146" t="e">
        <f>F10+1/E3</f>
        <v>#DIV/0!</v>
      </c>
      <c r="G11" s="140" t="str">
        <f>units&amp;"s"</f>
        <v>hours</v>
      </c>
      <c r="H11" s="147" t="e">
        <f>F11*60</f>
        <v>#DIV/0!</v>
      </c>
      <c r="I11" s="140"/>
      <c r="J11" s="140"/>
      <c r="K11" s="129">
        <v>4</v>
      </c>
      <c r="L11" s="129">
        <f t="shared" si="4"/>
        <v>0</v>
      </c>
      <c r="M11" s="129" t="e">
        <f t="shared" si="3"/>
        <v>#DIV/0!</v>
      </c>
      <c r="N11" s="129">
        <f t="shared" si="0"/>
        <v>0</v>
      </c>
      <c r="O11" s="129">
        <f t="shared" si="1"/>
        <v>1</v>
      </c>
      <c r="P11" s="129">
        <f t="shared" si="2"/>
        <v>1</v>
      </c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</row>
    <row r="12" spans="2:41">
      <c r="B12" s="132" t="s">
        <v>32</v>
      </c>
      <c r="C12" s="129"/>
      <c r="D12" s="129"/>
      <c r="E12" s="129"/>
      <c r="F12" s="146" t="e">
        <f>N5</f>
        <v>#DIV/0!</v>
      </c>
      <c r="G12" s="140"/>
      <c r="H12" s="140"/>
      <c r="I12" s="140"/>
      <c r="J12" s="140"/>
      <c r="K12" s="129">
        <v>5</v>
      </c>
      <c r="L12" s="129">
        <f t="shared" si="4"/>
        <v>0</v>
      </c>
      <c r="M12" s="129" t="e">
        <f t="shared" si="3"/>
        <v>#DIV/0!</v>
      </c>
      <c r="N12" s="129">
        <f t="shared" si="0"/>
        <v>0</v>
      </c>
      <c r="O12" s="129">
        <f t="shared" si="1"/>
        <v>1</v>
      </c>
      <c r="P12" s="129">
        <f t="shared" si="2"/>
        <v>1</v>
      </c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</row>
    <row r="13" spans="2:41">
      <c r="B13" s="129"/>
      <c r="C13" s="129"/>
      <c r="D13" s="129"/>
      <c r="E13" s="129"/>
      <c r="F13" s="129"/>
      <c r="G13" s="140"/>
      <c r="H13" s="140"/>
      <c r="I13" s="140"/>
      <c r="J13" s="140"/>
      <c r="K13" s="129">
        <v>6</v>
      </c>
      <c r="L13" s="129">
        <f t="shared" si="4"/>
        <v>0</v>
      </c>
      <c r="M13" s="129" t="e">
        <f t="shared" si="3"/>
        <v>#DIV/0!</v>
      </c>
      <c r="N13" s="129">
        <f t="shared" si="0"/>
        <v>0</v>
      </c>
      <c r="O13" s="129">
        <f t="shared" si="1"/>
        <v>1</v>
      </c>
      <c r="P13" s="129">
        <f t="shared" si="2"/>
        <v>1</v>
      </c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</row>
    <row r="14" spans="2:41">
      <c r="B14" s="129"/>
      <c r="C14" s="129"/>
      <c r="D14" s="129"/>
      <c r="E14" s="129"/>
      <c r="F14" s="129"/>
      <c r="G14" s="140"/>
      <c r="H14" s="140"/>
      <c r="I14" s="140"/>
      <c r="J14" s="140"/>
      <c r="K14" s="129">
        <v>7</v>
      </c>
      <c r="L14" s="129">
        <f t="shared" si="4"/>
        <v>0</v>
      </c>
      <c r="M14" s="129" t="e">
        <f t="shared" si="3"/>
        <v>#DIV/0!</v>
      </c>
      <c r="N14" s="129">
        <f t="shared" si="0"/>
        <v>0</v>
      </c>
      <c r="O14" s="129">
        <f t="shared" si="1"/>
        <v>1</v>
      </c>
      <c r="P14" s="129">
        <f t="shared" si="2"/>
        <v>1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</row>
    <row r="15" spans="2:41">
      <c r="B15" s="129"/>
      <c r="C15" s="129"/>
      <c r="D15" s="129"/>
      <c r="E15" s="129"/>
      <c r="F15" s="129"/>
      <c r="G15" s="140"/>
      <c r="H15" s="140"/>
      <c r="I15" s="140"/>
      <c r="J15" s="140"/>
      <c r="K15" s="129">
        <v>8</v>
      </c>
      <c r="L15" s="129">
        <f t="shared" si="4"/>
        <v>0</v>
      </c>
      <c r="M15" s="129" t="e">
        <f t="shared" si="3"/>
        <v>#DIV/0!</v>
      </c>
      <c r="N15" s="129">
        <f t="shared" si="0"/>
        <v>0</v>
      </c>
      <c r="O15" s="129">
        <f t="shared" si="1"/>
        <v>1</v>
      </c>
      <c r="P15" s="129">
        <f t="shared" si="2"/>
        <v>1</v>
      </c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</row>
    <row r="16" spans="2:41">
      <c r="B16" s="129"/>
      <c r="C16" s="129"/>
      <c r="D16" s="129"/>
      <c r="E16" s="129"/>
      <c r="F16" s="129"/>
      <c r="G16" s="140"/>
      <c r="H16" s="140"/>
      <c r="I16" s="140"/>
      <c r="J16" s="140"/>
      <c r="K16" s="129">
        <v>9</v>
      </c>
      <c r="L16" s="129">
        <f t="shared" si="4"/>
        <v>0</v>
      </c>
      <c r="M16" s="129" t="e">
        <f t="shared" si="3"/>
        <v>#DIV/0!</v>
      </c>
      <c r="N16" s="129">
        <f t="shared" si="0"/>
        <v>0</v>
      </c>
      <c r="O16" s="129">
        <f t="shared" si="1"/>
        <v>1</v>
      </c>
      <c r="P16" s="129">
        <f t="shared" si="2"/>
        <v>1</v>
      </c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</row>
    <row r="17" spans="1:41">
      <c r="B17" s="129"/>
      <c r="C17" s="129"/>
      <c r="D17" s="129"/>
      <c r="E17" s="129"/>
      <c r="F17" s="129"/>
      <c r="G17" s="140"/>
      <c r="H17" s="140"/>
      <c r="I17" s="140"/>
      <c r="J17" s="140"/>
      <c r="K17" s="129">
        <v>10</v>
      </c>
      <c r="L17" s="129">
        <f t="shared" si="4"/>
        <v>0</v>
      </c>
      <c r="M17" s="129" t="e">
        <f t="shared" si="3"/>
        <v>#DIV/0!</v>
      </c>
      <c r="N17" s="129">
        <f t="shared" si="0"/>
        <v>0</v>
      </c>
      <c r="O17" s="129">
        <f t="shared" si="1"/>
        <v>1</v>
      </c>
      <c r="P17" s="129">
        <f t="shared" si="2"/>
        <v>1</v>
      </c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</row>
    <row r="18" spans="1:41">
      <c r="B18" s="130"/>
      <c r="C18" s="130"/>
      <c r="D18" s="130"/>
      <c r="E18" s="130"/>
      <c r="F18" s="130"/>
      <c r="G18" s="140"/>
      <c r="H18" s="140"/>
      <c r="I18" s="140"/>
      <c r="J18" s="140"/>
      <c r="K18" s="129">
        <v>11</v>
      </c>
      <c r="L18" s="129">
        <f t="shared" si="4"/>
        <v>0</v>
      </c>
      <c r="M18" s="129" t="e">
        <f t="shared" si="3"/>
        <v>#DIV/0!</v>
      </c>
      <c r="N18" s="129">
        <f t="shared" si="0"/>
        <v>0</v>
      </c>
      <c r="O18" s="129">
        <f t="shared" si="1"/>
        <v>1</v>
      </c>
      <c r="P18" s="129">
        <f t="shared" si="2"/>
        <v>1</v>
      </c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</row>
    <row r="19" spans="1:41">
      <c r="A19" s="181"/>
      <c r="B19" s="148"/>
      <c r="C19" s="130"/>
      <c r="D19" s="130"/>
      <c r="E19" s="130"/>
      <c r="F19" s="131"/>
      <c r="G19" s="140"/>
      <c r="H19" s="140"/>
      <c r="I19" s="140"/>
      <c r="J19" s="140"/>
      <c r="K19" s="129">
        <v>12</v>
      </c>
      <c r="L19" s="129">
        <f t="shared" si="4"/>
        <v>0</v>
      </c>
      <c r="M19" s="129" t="e">
        <f t="shared" si="3"/>
        <v>#DIV/0!</v>
      </c>
      <c r="N19" s="129">
        <f t="shared" si="0"/>
        <v>0</v>
      </c>
      <c r="O19" s="129">
        <f t="shared" si="1"/>
        <v>1</v>
      </c>
      <c r="P19" s="129">
        <f t="shared" si="2"/>
        <v>1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</row>
    <row r="20" spans="1:41">
      <c r="A20" s="181"/>
      <c r="B20" s="149"/>
      <c r="C20" s="149"/>
      <c r="D20" s="149"/>
      <c r="E20" s="149"/>
      <c r="I20" s="129"/>
      <c r="J20" s="129"/>
      <c r="K20" s="129">
        <v>13</v>
      </c>
      <c r="L20" s="129">
        <f t="shared" si="4"/>
        <v>0</v>
      </c>
      <c r="M20" s="129" t="e">
        <f t="shared" si="3"/>
        <v>#DIV/0!</v>
      </c>
      <c r="N20" s="129">
        <f t="shared" si="0"/>
        <v>0</v>
      </c>
      <c r="O20" s="129">
        <f t="shared" si="1"/>
        <v>1</v>
      </c>
      <c r="P20" s="129">
        <f t="shared" si="2"/>
        <v>1</v>
      </c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</row>
    <row r="21" spans="1:41">
      <c r="A21" s="181"/>
      <c r="B21" s="148"/>
      <c r="C21" s="150"/>
      <c r="D21" s="151"/>
      <c r="E21" s="151"/>
      <c r="I21" s="129"/>
      <c r="J21" s="129"/>
      <c r="K21" s="129">
        <v>14</v>
      </c>
      <c r="L21" s="129">
        <f t="shared" si="4"/>
        <v>0</v>
      </c>
      <c r="M21" s="129" t="e">
        <f t="shared" si="3"/>
        <v>#DIV/0!</v>
      </c>
      <c r="N21" s="129">
        <f t="shared" si="0"/>
        <v>0</v>
      </c>
      <c r="O21" s="129">
        <f t="shared" si="1"/>
        <v>1</v>
      </c>
      <c r="P21" s="129">
        <f t="shared" si="2"/>
        <v>1</v>
      </c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</row>
    <row r="22" spans="1:41">
      <c r="E22" s="152"/>
      <c r="F22" s="152"/>
      <c r="G22" s="152"/>
      <c r="H22" s="129"/>
      <c r="I22" s="129"/>
      <c r="J22" s="129"/>
      <c r="K22" s="129">
        <v>15</v>
      </c>
      <c r="L22" s="129">
        <f t="shared" si="4"/>
        <v>0</v>
      </c>
      <c r="M22" s="129" t="e">
        <f t="shared" si="3"/>
        <v>#DIV/0!</v>
      </c>
      <c r="N22" s="129">
        <f t="shared" si="0"/>
        <v>0</v>
      </c>
      <c r="O22" s="129">
        <f t="shared" si="1"/>
        <v>1</v>
      </c>
      <c r="P22" s="129">
        <f t="shared" si="2"/>
        <v>1</v>
      </c>
      <c r="Q22" s="129"/>
      <c r="R22" s="132" t="s">
        <v>18</v>
      </c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</row>
    <row r="23" spans="1:41">
      <c r="B23" s="153"/>
      <c r="C23" s="154"/>
      <c r="D23" s="154"/>
      <c r="E23" s="154"/>
      <c r="F23" s="154"/>
      <c r="G23" s="154"/>
      <c r="H23" s="154"/>
      <c r="I23" s="129"/>
      <c r="J23" s="129"/>
      <c r="K23" s="129">
        <v>16</v>
      </c>
      <c r="L23" s="129">
        <f t="shared" si="4"/>
        <v>0</v>
      </c>
      <c r="M23" s="129" t="e">
        <f t="shared" si="3"/>
        <v>#DIV/0!</v>
      </c>
      <c r="N23" s="129">
        <f t="shared" si="0"/>
        <v>0</v>
      </c>
      <c r="O23" s="129">
        <f t="shared" si="1"/>
        <v>1</v>
      </c>
      <c r="P23" s="129">
        <f t="shared" si="2"/>
        <v>1</v>
      </c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</row>
    <row r="24" spans="1:41">
      <c r="B24" s="155"/>
      <c r="C24" s="156"/>
      <c r="D24" s="157"/>
      <c r="E24" s="158"/>
      <c r="F24" s="158"/>
      <c r="G24" s="157"/>
      <c r="H24" s="157"/>
      <c r="I24" s="129"/>
      <c r="J24" s="129"/>
      <c r="K24" s="129">
        <v>17</v>
      </c>
      <c r="L24" s="129">
        <f t="shared" si="4"/>
        <v>0</v>
      </c>
      <c r="M24" s="129" t="e">
        <f t="shared" si="3"/>
        <v>#DIV/0!</v>
      </c>
      <c r="N24" s="129">
        <f t="shared" si="0"/>
        <v>0</v>
      </c>
      <c r="O24" s="129">
        <f t="shared" si="1"/>
        <v>1</v>
      </c>
      <c r="P24" s="129">
        <f t="shared" si="2"/>
        <v>1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</row>
    <row r="25" spans="1:41">
      <c r="G25" s="152"/>
      <c r="H25" s="129"/>
      <c r="I25" s="129"/>
      <c r="J25" s="129"/>
      <c r="K25" s="129">
        <v>18</v>
      </c>
      <c r="L25" s="129">
        <f t="shared" si="4"/>
        <v>0</v>
      </c>
      <c r="M25" s="129" t="e">
        <f t="shared" si="3"/>
        <v>#DIV/0!</v>
      </c>
      <c r="N25" s="129">
        <f t="shared" si="0"/>
        <v>0</v>
      </c>
      <c r="O25" s="129">
        <f t="shared" si="1"/>
        <v>1</v>
      </c>
      <c r="P25" s="129">
        <f t="shared" si="2"/>
        <v>1</v>
      </c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</row>
    <row r="26" spans="1:41">
      <c r="B26" s="134" t="s">
        <v>42</v>
      </c>
      <c r="C26" s="159"/>
      <c r="D26" s="159"/>
      <c r="E26" s="159"/>
      <c r="F26" s="159"/>
      <c r="G26" s="129"/>
      <c r="H26" s="129"/>
      <c r="I26" s="129"/>
      <c r="J26" s="129"/>
      <c r="K26" s="129">
        <v>19</v>
      </c>
      <c r="L26" s="129">
        <f t="shared" si="4"/>
        <v>0</v>
      </c>
      <c r="M26" s="129" t="e">
        <f t="shared" si="3"/>
        <v>#DIV/0!</v>
      </c>
      <c r="N26" s="129">
        <f t="shared" si="0"/>
        <v>0</v>
      </c>
      <c r="O26" s="129">
        <f t="shared" si="1"/>
        <v>1</v>
      </c>
      <c r="P26" s="129">
        <f t="shared" si="2"/>
        <v>1</v>
      </c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</row>
    <row r="27" spans="1:41">
      <c r="A27" s="181"/>
      <c r="B27" s="160"/>
      <c r="C27" s="160"/>
      <c r="D27" s="160"/>
      <c r="E27" s="160"/>
      <c r="F27" s="160"/>
      <c r="G27" s="160"/>
      <c r="H27" s="182"/>
      <c r="I27" s="167"/>
      <c r="J27" s="182"/>
      <c r="K27" s="129">
        <v>20</v>
      </c>
      <c r="L27" s="129">
        <f t="shared" si="4"/>
        <v>0</v>
      </c>
      <c r="M27" s="129" t="e">
        <f t="shared" si="3"/>
        <v>#DIV/0!</v>
      </c>
      <c r="N27" s="129">
        <f t="shared" si="0"/>
        <v>0</v>
      </c>
      <c r="O27" s="129">
        <f t="shared" si="1"/>
        <v>1</v>
      </c>
      <c r="P27" s="129">
        <f t="shared" si="2"/>
        <v>1</v>
      </c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</row>
    <row r="28" spans="1:41">
      <c r="A28" s="181"/>
      <c r="B28" s="160"/>
      <c r="C28" s="160"/>
      <c r="D28" s="160"/>
      <c r="E28" s="160"/>
      <c r="F28" s="161"/>
      <c r="G28" s="160"/>
      <c r="H28" s="182"/>
      <c r="I28" s="183"/>
      <c r="J28" s="182"/>
      <c r="K28" s="129">
        <v>21</v>
      </c>
      <c r="L28" s="129"/>
      <c r="M28" s="129" t="e">
        <f t="shared" si="3"/>
        <v>#DIV/0!</v>
      </c>
      <c r="N28" s="129">
        <f t="shared" si="0"/>
        <v>0</v>
      </c>
      <c r="O28" s="129">
        <f t="shared" si="1"/>
        <v>1</v>
      </c>
      <c r="P28" s="129">
        <f t="shared" si="2"/>
        <v>1</v>
      </c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</row>
    <row r="29" spans="1:41">
      <c r="A29" s="181"/>
      <c r="B29" s="162"/>
      <c r="C29" s="162"/>
      <c r="D29" s="162"/>
      <c r="E29" s="162"/>
      <c r="F29" s="163"/>
      <c r="G29" s="162"/>
      <c r="H29" s="184"/>
      <c r="I29" s="185"/>
      <c r="J29" s="184"/>
      <c r="K29" s="129">
        <v>22</v>
      </c>
      <c r="L29" s="129"/>
      <c r="M29" s="129" t="e">
        <f t="shared" si="3"/>
        <v>#DIV/0!</v>
      </c>
      <c r="N29" s="129">
        <f t="shared" si="0"/>
        <v>0</v>
      </c>
      <c r="O29" s="129">
        <f t="shared" si="1"/>
        <v>1</v>
      </c>
      <c r="P29" s="129">
        <f t="shared" si="2"/>
        <v>1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</row>
    <row r="30" spans="1:41">
      <c r="B30" s="164"/>
      <c r="C30" s="164"/>
      <c r="D30" s="164"/>
      <c r="E30" s="164"/>
      <c r="F30" s="165"/>
      <c r="G30" s="164"/>
      <c r="H30" s="166"/>
      <c r="I30" s="167"/>
      <c r="J30" s="185"/>
      <c r="K30" s="129">
        <v>23</v>
      </c>
      <c r="L30" s="129"/>
      <c r="M30" s="129" t="e">
        <f t="shared" si="3"/>
        <v>#DIV/0!</v>
      </c>
      <c r="N30" s="129">
        <f t="shared" si="0"/>
        <v>0</v>
      </c>
      <c r="O30" s="129">
        <f t="shared" si="1"/>
        <v>1</v>
      </c>
      <c r="P30" s="129">
        <f t="shared" si="2"/>
        <v>1</v>
      </c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</row>
    <row r="31" spans="1:41">
      <c r="B31" s="168"/>
      <c r="C31" s="168"/>
      <c r="D31" s="168"/>
      <c r="E31" s="168"/>
      <c r="F31" s="169"/>
      <c r="G31" s="168"/>
      <c r="H31" s="186"/>
      <c r="I31" s="185"/>
      <c r="J31" s="185"/>
      <c r="K31" s="129">
        <v>24</v>
      </c>
      <c r="L31" s="129"/>
      <c r="M31" s="129" t="e">
        <f t="shared" si="3"/>
        <v>#DIV/0!</v>
      </c>
      <c r="N31" s="129">
        <f t="shared" si="0"/>
        <v>0</v>
      </c>
      <c r="O31" s="129">
        <f t="shared" si="1"/>
        <v>1</v>
      </c>
      <c r="P31" s="129">
        <f t="shared" si="2"/>
        <v>1</v>
      </c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</row>
    <row r="32" spans="1:41">
      <c r="G32" s="129"/>
      <c r="H32" s="185"/>
      <c r="I32" s="185"/>
      <c r="J32" s="185"/>
      <c r="K32" s="129">
        <v>25</v>
      </c>
      <c r="L32" s="129"/>
      <c r="M32" s="129" t="e">
        <f t="shared" si="3"/>
        <v>#DIV/0!</v>
      </c>
      <c r="N32" s="129">
        <f t="shared" si="0"/>
        <v>0</v>
      </c>
      <c r="O32" s="129">
        <f t="shared" si="1"/>
        <v>1</v>
      </c>
      <c r="P32" s="129">
        <f t="shared" si="2"/>
        <v>1</v>
      </c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</row>
    <row r="33" spans="1:41">
      <c r="B33" s="134" t="s">
        <v>78</v>
      </c>
      <c r="C33" s="129"/>
      <c r="D33" s="129"/>
      <c r="E33" s="129"/>
      <c r="F33" s="170"/>
      <c r="G33" s="129"/>
      <c r="H33" s="185"/>
      <c r="I33" s="185"/>
      <c r="J33" s="185"/>
      <c r="K33" s="129">
        <v>26</v>
      </c>
      <c r="L33" s="129"/>
      <c r="M33" s="129" t="e">
        <f t="shared" si="3"/>
        <v>#DIV/0!</v>
      </c>
      <c r="N33" s="129">
        <f t="shared" si="0"/>
        <v>0</v>
      </c>
      <c r="O33" s="129">
        <f t="shared" si="1"/>
        <v>1</v>
      </c>
      <c r="P33" s="129">
        <f t="shared" si="2"/>
        <v>1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</row>
    <row r="34" spans="1:41">
      <c r="A34" s="181"/>
      <c r="B34" s="162"/>
      <c r="C34" s="162"/>
      <c r="D34" s="162"/>
      <c r="E34" s="162"/>
      <c r="F34" s="171"/>
      <c r="G34" s="172"/>
      <c r="H34" s="182"/>
      <c r="I34" s="185"/>
      <c r="J34" s="182"/>
      <c r="K34" s="129">
        <v>27</v>
      </c>
      <c r="L34" s="129"/>
      <c r="M34" s="129" t="e">
        <f t="shared" si="3"/>
        <v>#DIV/0!</v>
      </c>
      <c r="N34" s="129">
        <f t="shared" si="0"/>
        <v>0</v>
      </c>
      <c r="O34" s="129">
        <f t="shared" si="1"/>
        <v>1</v>
      </c>
      <c r="P34" s="129">
        <f t="shared" si="2"/>
        <v>1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</row>
    <row r="35" spans="1:41">
      <c r="A35" s="181"/>
      <c r="B35" s="162"/>
      <c r="C35" s="162"/>
      <c r="D35" s="162"/>
      <c r="E35" s="162"/>
      <c r="F35" s="171"/>
      <c r="G35" s="172"/>
      <c r="H35" s="182"/>
      <c r="I35" s="167"/>
      <c r="J35" s="182"/>
      <c r="K35" s="129">
        <v>28</v>
      </c>
      <c r="L35" s="129"/>
      <c r="M35" s="129" t="e">
        <f t="shared" si="3"/>
        <v>#DIV/0!</v>
      </c>
      <c r="N35" s="129">
        <f t="shared" si="0"/>
        <v>0</v>
      </c>
      <c r="O35" s="129">
        <f t="shared" si="1"/>
        <v>1</v>
      </c>
      <c r="P35" s="129">
        <f t="shared" si="2"/>
        <v>1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</row>
    <row r="36" spans="1:41">
      <c r="A36" s="181"/>
      <c r="B36" s="162"/>
      <c r="C36" s="162"/>
      <c r="D36" s="162"/>
      <c r="E36" s="162"/>
      <c r="F36" s="171"/>
      <c r="G36" s="172"/>
      <c r="H36" s="182"/>
      <c r="I36" s="183"/>
      <c r="J36" s="182"/>
      <c r="K36" s="129">
        <v>29</v>
      </c>
      <c r="L36" s="129"/>
      <c r="M36" s="129" t="e">
        <f t="shared" si="3"/>
        <v>#DIV/0!</v>
      </c>
      <c r="N36" s="129">
        <f t="shared" si="0"/>
        <v>0</v>
      </c>
      <c r="O36" s="129">
        <f t="shared" si="1"/>
        <v>1</v>
      </c>
      <c r="P36" s="129">
        <f t="shared" si="2"/>
        <v>1</v>
      </c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</row>
    <row r="37" spans="1:41" ht="18">
      <c r="A37" s="173"/>
      <c r="B37" s="162"/>
      <c r="C37" s="162"/>
      <c r="D37" s="162"/>
      <c r="E37" s="162"/>
      <c r="F37" s="171"/>
      <c r="G37" s="172"/>
      <c r="H37" s="182"/>
      <c r="I37" s="167"/>
      <c r="J37" s="182"/>
      <c r="K37" s="129">
        <v>30</v>
      </c>
      <c r="L37" s="129"/>
      <c r="M37" s="129" t="e">
        <f t="shared" si="3"/>
        <v>#DIV/0!</v>
      </c>
      <c r="N37" s="129">
        <f t="shared" si="0"/>
        <v>0</v>
      </c>
      <c r="O37" s="129">
        <f t="shared" si="1"/>
        <v>1</v>
      </c>
      <c r="P37" s="129">
        <f t="shared" si="2"/>
        <v>1</v>
      </c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</row>
    <row r="38" spans="1:41">
      <c r="B38" s="162"/>
      <c r="C38" s="162"/>
      <c r="D38" s="162"/>
      <c r="E38" s="162"/>
      <c r="F38" s="162"/>
      <c r="G38" s="174"/>
      <c r="H38" s="182"/>
      <c r="I38" s="185"/>
      <c r="J38" s="185"/>
      <c r="K38" s="129">
        <v>31</v>
      </c>
      <c r="L38" s="129"/>
      <c r="M38" s="129" t="e">
        <f t="shared" si="3"/>
        <v>#DIV/0!</v>
      </c>
      <c r="N38" s="129">
        <f t="shared" si="0"/>
        <v>0</v>
      </c>
      <c r="O38" s="129">
        <f t="shared" si="1"/>
        <v>1</v>
      </c>
      <c r="P38" s="129">
        <f t="shared" si="2"/>
        <v>1</v>
      </c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</row>
    <row r="39" spans="1:41">
      <c r="G39" s="129"/>
      <c r="H39" s="129"/>
      <c r="I39" s="129"/>
      <c r="J39" s="129"/>
      <c r="K39" s="129">
        <v>32</v>
      </c>
      <c r="L39" s="129"/>
      <c r="M39" s="129" t="e">
        <f t="shared" si="3"/>
        <v>#DIV/0!</v>
      </c>
      <c r="N39" s="129">
        <f t="shared" si="0"/>
        <v>0</v>
      </c>
      <c r="O39" s="129">
        <f t="shared" si="1"/>
        <v>1</v>
      </c>
      <c r="P39" s="129">
        <f t="shared" si="2"/>
        <v>1</v>
      </c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</row>
    <row r="40" spans="1:41" ht="19">
      <c r="B40" s="175"/>
      <c r="C40" s="176"/>
      <c r="D40" s="176"/>
      <c r="E40" s="176"/>
      <c r="F40" s="176"/>
      <c r="G40" s="176"/>
      <c r="H40" s="176"/>
      <c r="I40" s="129"/>
      <c r="J40" s="129"/>
      <c r="K40" s="129">
        <v>33</v>
      </c>
      <c r="L40" s="129"/>
      <c r="M40" s="129" t="e">
        <f t="shared" si="3"/>
        <v>#DIV/0!</v>
      </c>
      <c r="N40" s="129">
        <f t="shared" si="0"/>
        <v>0</v>
      </c>
      <c r="O40" s="129">
        <f t="shared" si="1"/>
        <v>1</v>
      </c>
      <c r="P40" s="129">
        <f t="shared" si="2"/>
        <v>1</v>
      </c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</row>
    <row r="41" spans="1:41">
      <c r="B41" s="176"/>
      <c r="C41" s="176"/>
      <c r="D41" s="176"/>
      <c r="E41" s="176"/>
      <c r="F41" s="176"/>
      <c r="G41" s="176"/>
      <c r="H41" s="176"/>
      <c r="I41" s="129"/>
      <c r="J41" s="132"/>
      <c r="K41" s="129">
        <v>34</v>
      </c>
      <c r="L41" s="129"/>
      <c r="M41" s="129" t="e">
        <f t="shared" si="3"/>
        <v>#DIV/0!</v>
      </c>
      <c r="N41" s="129">
        <f t="shared" si="0"/>
        <v>0</v>
      </c>
      <c r="O41" s="129">
        <f t="shared" si="1"/>
        <v>1</v>
      </c>
      <c r="P41" s="129">
        <f t="shared" si="2"/>
        <v>1</v>
      </c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</row>
    <row r="42" spans="1:41">
      <c r="B42" s="176"/>
      <c r="C42" s="176"/>
      <c r="D42" s="176"/>
      <c r="E42" s="176"/>
      <c r="F42" s="176"/>
      <c r="G42" s="176"/>
      <c r="H42" s="176"/>
      <c r="I42" s="129"/>
      <c r="J42" s="129"/>
      <c r="K42" s="129">
        <v>35</v>
      </c>
      <c r="L42" s="129"/>
      <c r="M42" s="129" t="e">
        <f t="shared" si="3"/>
        <v>#DIV/0!</v>
      </c>
      <c r="N42" s="129">
        <f t="shared" si="0"/>
        <v>0</v>
      </c>
      <c r="O42" s="129">
        <f t="shared" si="1"/>
        <v>1</v>
      </c>
      <c r="P42" s="129">
        <f t="shared" si="2"/>
        <v>1</v>
      </c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</row>
    <row r="43" spans="1:41">
      <c r="B43" s="176"/>
      <c r="C43" s="176"/>
      <c r="D43" s="176"/>
      <c r="E43" s="176"/>
      <c r="F43" s="176"/>
      <c r="G43" s="176"/>
      <c r="H43" s="176"/>
      <c r="I43" s="129"/>
      <c r="J43" s="129"/>
      <c r="K43" s="129">
        <v>36</v>
      </c>
      <c r="L43" s="129"/>
      <c r="M43" s="129" t="e">
        <f t="shared" si="3"/>
        <v>#DIV/0!</v>
      </c>
      <c r="N43" s="129">
        <f t="shared" si="0"/>
        <v>0</v>
      </c>
      <c r="O43" s="129">
        <f t="shared" si="1"/>
        <v>1</v>
      </c>
      <c r="P43" s="129">
        <f t="shared" si="2"/>
        <v>1</v>
      </c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</row>
    <row r="44" spans="1:41">
      <c r="B44" s="176"/>
      <c r="C44" s="176"/>
      <c r="D44" s="176"/>
      <c r="E44" s="176"/>
      <c r="F44" s="176"/>
      <c r="G44" s="176"/>
      <c r="H44" s="176"/>
      <c r="I44" s="129"/>
      <c r="J44" s="129"/>
      <c r="K44" s="129">
        <v>37</v>
      </c>
      <c r="L44" s="129"/>
      <c r="M44" s="129" t="e">
        <f t="shared" si="3"/>
        <v>#DIV/0!</v>
      </c>
      <c r="N44" s="129">
        <f t="shared" si="0"/>
        <v>0</v>
      </c>
      <c r="O44" s="129">
        <f t="shared" si="1"/>
        <v>1</v>
      </c>
      <c r="P44" s="129">
        <f t="shared" si="2"/>
        <v>1</v>
      </c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</row>
    <row r="45" spans="1:41">
      <c r="G45" s="129"/>
      <c r="H45" s="129"/>
      <c r="I45" s="129"/>
      <c r="J45" s="129"/>
      <c r="K45" s="129">
        <v>38</v>
      </c>
      <c r="L45" s="129"/>
      <c r="M45" s="129" t="e">
        <f t="shared" si="3"/>
        <v>#DIV/0!</v>
      </c>
      <c r="N45" s="129">
        <f t="shared" si="0"/>
        <v>0</v>
      </c>
      <c r="O45" s="129">
        <f t="shared" si="1"/>
        <v>1</v>
      </c>
      <c r="P45" s="129">
        <f t="shared" si="2"/>
        <v>1</v>
      </c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</row>
    <row r="46" spans="1:41">
      <c r="G46" s="129"/>
      <c r="H46" s="129"/>
      <c r="I46" s="129"/>
      <c r="J46" s="129"/>
      <c r="K46" s="129">
        <v>39</v>
      </c>
      <c r="L46" s="129"/>
      <c r="M46" s="129" t="e">
        <f t="shared" si="3"/>
        <v>#DIV/0!</v>
      </c>
      <c r="N46" s="129">
        <f t="shared" si="0"/>
        <v>0</v>
      </c>
      <c r="O46" s="129">
        <f t="shared" si="1"/>
        <v>1</v>
      </c>
      <c r="P46" s="129">
        <f t="shared" si="2"/>
        <v>1</v>
      </c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</row>
    <row r="47" spans="1:41">
      <c r="B47" s="132"/>
      <c r="C47" s="129"/>
      <c r="D47" s="129"/>
      <c r="E47" s="129"/>
      <c r="F47" s="170"/>
      <c r="G47" s="129"/>
      <c r="H47" s="132"/>
      <c r="I47" s="129"/>
      <c r="J47" s="129"/>
      <c r="K47" s="129">
        <v>40</v>
      </c>
      <c r="L47" s="129"/>
      <c r="M47" s="129" t="e">
        <f t="shared" si="3"/>
        <v>#DIV/0!</v>
      </c>
      <c r="N47" s="129">
        <f t="shared" si="0"/>
        <v>0</v>
      </c>
      <c r="O47" s="129">
        <f t="shared" si="1"/>
        <v>1</v>
      </c>
      <c r="P47" s="129">
        <f t="shared" si="2"/>
        <v>1</v>
      </c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</row>
    <row r="48" spans="1:41"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>
        <f t="shared" si="1"/>
        <v>1</v>
      </c>
      <c r="P48" s="129">
        <f t="shared" si="2"/>
        <v>1</v>
      </c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</row>
    <row r="49" spans="2:41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>
        <f t="shared" si="1"/>
        <v>1</v>
      </c>
      <c r="P49" s="129">
        <f t="shared" si="2"/>
        <v>1</v>
      </c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</row>
    <row r="50" spans="2:41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>
        <f t="shared" si="1"/>
        <v>1</v>
      </c>
      <c r="P50" s="129">
        <f t="shared" si="2"/>
        <v>1</v>
      </c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</row>
    <row r="51" spans="2:41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>
        <f t="shared" si="1"/>
        <v>1</v>
      </c>
      <c r="P51" s="129">
        <f t="shared" si="2"/>
        <v>1</v>
      </c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</row>
    <row r="52" spans="2:41">
      <c r="B52" s="129"/>
      <c r="C52" s="129"/>
      <c r="D52" s="129"/>
      <c r="E52" s="129"/>
      <c r="F52" s="129"/>
      <c r="G52" s="129"/>
      <c r="H52" s="129"/>
      <c r="I52" s="129"/>
      <c r="J52" s="132"/>
      <c r="K52" s="129"/>
      <c r="L52" s="129"/>
      <c r="M52" s="129"/>
      <c r="N52" s="129"/>
      <c r="O52" s="129">
        <f t="shared" si="1"/>
        <v>1</v>
      </c>
      <c r="P52" s="129">
        <f t="shared" si="2"/>
        <v>1</v>
      </c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</row>
    <row r="53" spans="2:41">
      <c r="B53" s="132"/>
      <c r="C53" s="129"/>
      <c r="D53" s="129"/>
      <c r="E53" s="129"/>
      <c r="F53" s="132"/>
      <c r="G53" s="129"/>
      <c r="H53" s="129"/>
      <c r="I53" s="129"/>
      <c r="J53" s="129"/>
      <c r="K53" s="129"/>
      <c r="L53" s="129"/>
      <c r="M53" s="129"/>
      <c r="N53" s="129"/>
      <c r="O53" s="129">
        <f t="shared" si="1"/>
        <v>1</v>
      </c>
      <c r="P53" s="129">
        <f t="shared" si="2"/>
        <v>1</v>
      </c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</row>
    <row r="54" spans="2:41">
      <c r="B54" s="132"/>
      <c r="C54" s="129"/>
      <c r="D54" s="129"/>
      <c r="E54" s="129"/>
      <c r="F54" s="132"/>
      <c r="G54" s="177"/>
      <c r="H54" s="132"/>
      <c r="I54" s="129"/>
      <c r="J54" s="129"/>
      <c r="K54" s="129"/>
      <c r="L54" s="129"/>
      <c r="M54" s="129"/>
      <c r="N54" s="129"/>
      <c r="O54" s="129">
        <f t="shared" si="1"/>
        <v>1</v>
      </c>
      <c r="P54" s="129">
        <f t="shared" si="2"/>
        <v>1</v>
      </c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</row>
    <row r="55" spans="2:41">
      <c r="B55" s="132"/>
      <c r="C55" s="129"/>
      <c r="D55" s="129"/>
      <c r="E55" s="129"/>
      <c r="F55" s="132"/>
      <c r="G55" s="129"/>
      <c r="H55" s="178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</row>
    <row r="56" spans="2:41">
      <c r="B56" s="132"/>
      <c r="C56" s="129"/>
      <c r="D56" s="129"/>
      <c r="E56" s="129"/>
      <c r="F56" s="132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</row>
    <row r="57" spans="2:41"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</row>
    <row r="58" spans="2:41">
      <c r="AB58" s="132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</row>
    <row r="59" spans="2:41">
      <c r="AB59" s="132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</row>
    <row r="60" spans="2:41">
      <c r="AB60" s="129"/>
      <c r="AC60" s="129"/>
      <c r="AD60" s="129"/>
      <c r="AE60" s="129"/>
      <c r="AF60" s="132"/>
      <c r="AG60" s="129"/>
      <c r="AH60" s="137"/>
      <c r="AI60" s="129"/>
      <c r="AJ60" s="129"/>
      <c r="AK60" s="129"/>
      <c r="AL60" s="129"/>
      <c r="AM60" s="132"/>
      <c r="AN60" s="129"/>
      <c r="AO60" s="132"/>
    </row>
    <row r="61" spans="2:41">
      <c r="AB61" s="129"/>
      <c r="AC61" s="129"/>
      <c r="AD61" s="129"/>
      <c r="AE61" s="129"/>
      <c r="AF61" s="129"/>
      <c r="AG61" s="129"/>
      <c r="AH61" s="179"/>
      <c r="AI61" s="129"/>
      <c r="AJ61" s="129"/>
      <c r="AK61" s="129"/>
      <c r="AL61" s="129"/>
      <c r="AM61" s="129"/>
      <c r="AN61" s="129"/>
      <c r="AO61" s="129"/>
    </row>
    <row r="62" spans="2:41">
      <c r="AB62" s="132"/>
      <c r="AC62" s="129"/>
      <c r="AD62" s="129"/>
      <c r="AE62" s="129"/>
      <c r="AF62" s="129"/>
      <c r="AG62" s="129"/>
      <c r="AH62" s="129"/>
      <c r="AI62" s="145"/>
      <c r="AJ62" s="145"/>
      <c r="AK62" s="129"/>
      <c r="AL62" s="129"/>
      <c r="AM62" s="129"/>
      <c r="AN62" s="129"/>
      <c r="AO62" s="129"/>
    </row>
    <row r="63" spans="2:41"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</row>
    <row r="64" spans="2:41"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</row>
    <row r="65" spans="2:41"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</row>
    <row r="66" spans="2:41"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</row>
    <row r="67" spans="2:41"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</row>
    <row r="68" spans="2:41"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</row>
    <row r="69" spans="2:41"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</row>
    <row r="70" spans="2:41"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</row>
    <row r="71" spans="2:41"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</row>
    <row r="72" spans="2:41"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</row>
    <row r="73" spans="2:41"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</row>
    <row r="74" spans="2:41">
      <c r="B74" s="132"/>
      <c r="C74" s="129"/>
      <c r="D74" s="129"/>
      <c r="E74" s="129"/>
      <c r="F74" s="132"/>
      <c r="G74" s="129"/>
      <c r="H74" s="129"/>
      <c r="I74" s="129"/>
      <c r="J74" s="132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</row>
    <row r="75" spans="2:41">
      <c r="B75" s="132"/>
      <c r="C75" s="129"/>
      <c r="D75" s="129"/>
      <c r="E75" s="129"/>
      <c r="F75" s="180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</row>
    <row r="76" spans="2:41">
      <c r="B76" s="132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</row>
    <row r="77" spans="2:41">
      <c r="B77" s="132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</row>
    <row r="78" spans="2:41">
      <c r="B78" s="132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32"/>
      <c r="N78" s="129"/>
      <c r="O78" s="129"/>
      <c r="P78" s="132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</row>
    <row r="79" spans="2:41">
      <c r="B79" s="132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32"/>
      <c r="N79" s="129"/>
      <c r="O79" s="129"/>
      <c r="P79" s="129"/>
      <c r="Q79" s="129"/>
      <c r="R79" s="129"/>
      <c r="S79" s="129"/>
      <c r="T79" s="132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</row>
    <row r="80" spans="2:41">
      <c r="B80" s="132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32"/>
      <c r="X80" s="129"/>
      <c r="Y80" s="137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</row>
    <row r="81" spans="2:41">
      <c r="B81" s="132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32"/>
      <c r="Q81" s="132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</row>
    <row r="82" spans="2:41">
      <c r="B82" s="129"/>
      <c r="C82" s="129"/>
      <c r="D82" s="129"/>
      <c r="E82" s="129"/>
      <c r="F82" s="129"/>
      <c r="G82" s="129"/>
      <c r="H82" s="129"/>
      <c r="I82" s="129"/>
      <c r="J82" s="129"/>
      <c r="K82" s="132"/>
      <c r="L82" s="129"/>
      <c r="M82" s="132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</row>
    <row r="83" spans="2:41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45"/>
      <c r="N83" s="129"/>
      <c r="O83" s="145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</row>
    <row r="84" spans="2:41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</row>
    <row r="85" spans="2:41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</row>
    <row r="86" spans="2:41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</row>
    <row r="87" spans="2:41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</row>
    <row r="88" spans="2:41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</row>
    <row r="89" spans="2:41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</row>
    <row r="90" spans="2:41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</row>
    <row r="91" spans="2:41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</row>
    <row r="92" spans="2:41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</row>
    <row r="93" spans="2:41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</row>
    <row r="94" spans="2:41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</row>
    <row r="95" spans="2:41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</row>
    <row r="96" spans="2:41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</row>
    <row r="97" spans="2:41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</row>
    <row r="98" spans="2:41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</row>
    <row r="99" spans="2:41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</row>
    <row r="100" spans="2:41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</row>
    <row r="101" spans="2:41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</row>
    <row r="102" spans="2:41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</row>
    <row r="103" spans="2:41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</row>
    <row r="104" spans="2:41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</row>
    <row r="105" spans="2:41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</row>
    <row r="106" spans="2:41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</row>
    <row r="107" spans="2:41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</row>
    <row r="108" spans="2:41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</row>
    <row r="109" spans="2:41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</row>
    <row r="110" spans="2:41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</row>
    <row r="111" spans="2:41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</row>
    <row r="112" spans="2:41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32"/>
      <c r="AC112" s="129"/>
      <c r="AD112" s="129"/>
      <c r="AE112" s="132"/>
      <c r="AF112" s="129"/>
      <c r="AG112" s="129"/>
      <c r="AH112" s="129"/>
      <c r="AI112" s="132"/>
      <c r="AJ112" s="129"/>
      <c r="AK112" s="129"/>
      <c r="AL112" s="129"/>
      <c r="AM112" s="129"/>
      <c r="AN112" s="129"/>
      <c r="AO112" s="129"/>
    </row>
    <row r="113" spans="2:41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32"/>
      <c r="AC113" s="129"/>
      <c r="AD113" s="129"/>
      <c r="AE113" s="129"/>
      <c r="AF113" s="129"/>
      <c r="AG113" s="129"/>
      <c r="AH113" s="129"/>
      <c r="AI113" s="132"/>
      <c r="AJ113" s="129"/>
      <c r="AK113" s="129"/>
      <c r="AL113" s="129"/>
      <c r="AM113" s="129"/>
      <c r="AN113" s="129"/>
      <c r="AO113" s="129"/>
    </row>
    <row r="114" spans="2:41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32"/>
      <c r="AG114" s="129"/>
      <c r="AH114" s="137"/>
      <c r="AI114" s="129"/>
      <c r="AJ114" s="129"/>
      <c r="AK114" s="129"/>
      <c r="AL114" s="129"/>
      <c r="AM114" s="129"/>
      <c r="AN114" s="129"/>
      <c r="AO114" s="129"/>
    </row>
    <row r="115" spans="2:41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</row>
    <row r="116" spans="2:41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32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</row>
    <row r="117" spans="2:41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45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</row>
    <row r="118" spans="2:41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</row>
    <row r="119" spans="2:41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</row>
    <row r="120" spans="2:41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</row>
    <row r="121" spans="2:41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</row>
    <row r="122" spans="2:41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</row>
    <row r="123" spans="2:41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</row>
    <row r="124" spans="2:41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</row>
    <row r="125" spans="2:41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</row>
    <row r="126" spans="2:41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</row>
    <row r="127" spans="2:41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</row>
    <row r="128" spans="2:41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</row>
    <row r="129" spans="2:41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</row>
    <row r="130" spans="2:41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</row>
    <row r="131" spans="2:41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</row>
    <row r="132" spans="2:41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</row>
    <row r="133" spans="2:41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</row>
    <row r="134" spans="2:41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</row>
    <row r="135" spans="2:41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</row>
    <row r="136" spans="2:41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</row>
    <row r="137" spans="2:41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</row>
    <row r="138" spans="2:41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</row>
    <row r="139" spans="2:41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</row>
    <row r="140" spans="2:41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</row>
    <row r="141" spans="2:41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</row>
    <row r="142" spans="2:41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</row>
    <row r="143" spans="2:41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</row>
    <row r="144" spans="2:41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</row>
    <row r="145" spans="2:41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</row>
    <row r="146" spans="2:41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</row>
    <row r="147" spans="2:41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</row>
    <row r="148" spans="2:41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</row>
    <row r="149" spans="2:41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</row>
    <row r="150" spans="2:41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</row>
    <row r="151" spans="2:41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</row>
    <row r="152" spans="2:41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</row>
    <row r="153" spans="2:41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</row>
    <row r="154" spans="2:41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</row>
    <row r="155" spans="2:41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</row>
    <row r="156" spans="2:41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</row>
    <row r="157" spans="2:41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</row>
    <row r="158" spans="2:41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</row>
    <row r="159" spans="2:41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</row>
    <row r="160" spans="2:41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</row>
    <row r="161" spans="2:41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</row>
    <row r="162" spans="2:41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</row>
    <row r="163" spans="2:41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</row>
    <row r="164" spans="2:41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</row>
    <row r="165" spans="2:41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</row>
    <row r="166" spans="2:41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</row>
    <row r="167" spans="2:41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</row>
    <row r="168" spans="2:41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</row>
    <row r="169" spans="2:41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</row>
    <row r="170" spans="2:41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</row>
    <row r="171" spans="2:41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</row>
    <row r="172" spans="2:41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</row>
    <row r="173" spans="2:41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29"/>
      <c r="AK173" s="129"/>
      <c r="AL173" s="129"/>
      <c r="AM173" s="129"/>
      <c r="AN173" s="129"/>
      <c r="AO173" s="129"/>
    </row>
    <row r="174" spans="2:41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29"/>
      <c r="AN174" s="129"/>
      <c r="AO174" s="129"/>
    </row>
    <row r="175" spans="2:41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29"/>
      <c r="AN175" s="129"/>
      <c r="AO175" s="129"/>
    </row>
    <row r="176" spans="2:41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129"/>
      <c r="AO176" s="129"/>
    </row>
    <row r="177" spans="2:41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29"/>
      <c r="AN177" s="129"/>
      <c r="AO177" s="129"/>
    </row>
    <row r="178" spans="2:41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29"/>
      <c r="AN178" s="129"/>
      <c r="AO178" s="129"/>
    </row>
    <row r="179" spans="2:41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  <c r="AF179" s="129"/>
      <c r="AG179" s="129"/>
      <c r="AH179" s="129"/>
      <c r="AI179" s="129"/>
      <c r="AJ179" s="129"/>
      <c r="AK179" s="129"/>
      <c r="AL179" s="129"/>
      <c r="AM179" s="129"/>
      <c r="AN179" s="129"/>
      <c r="AO179" s="129"/>
    </row>
    <row r="180" spans="2:41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129"/>
      <c r="AL180" s="129"/>
      <c r="AM180" s="129"/>
      <c r="AN180" s="129"/>
      <c r="AO180" s="129"/>
    </row>
    <row r="181" spans="2:41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29"/>
      <c r="AN181" s="129"/>
      <c r="AO181" s="129"/>
    </row>
    <row r="182" spans="2:41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  <c r="AF182" s="129"/>
      <c r="AG182" s="129"/>
      <c r="AH182" s="129"/>
      <c r="AI182" s="129"/>
      <c r="AJ182" s="129"/>
      <c r="AK182" s="129"/>
      <c r="AL182" s="129"/>
      <c r="AM182" s="129"/>
      <c r="AN182" s="129"/>
      <c r="AO182" s="129"/>
    </row>
    <row r="183" spans="2:41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</row>
    <row r="184" spans="2:41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  <c r="AG184" s="129"/>
      <c r="AH184" s="129"/>
      <c r="AI184" s="129"/>
      <c r="AJ184" s="129"/>
      <c r="AK184" s="129"/>
      <c r="AL184" s="129"/>
      <c r="AM184" s="129"/>
      <c r="AN184" s="129"/>
      <c r="AO184" s="129"/>
    </row>
    <row r="185" spans="2:41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29"/>
      <c r="AK185" s="129"/>
      <c r="AL185" s="129"/>
      <c r="AM185" s="129"/>
      <c r="AN185" s="129"/>
      <c r="AO185" s="129"/>
    </row>
    <row r="186" spans="2:41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  <c r="AF186" s="129"/>
      <c r="AG186" s="129"/>
      <c r="AH186" s="129"/>
      <c r="AI186" s="129"/>
      <c r="AJ186" s="129"/>
      <c r="AK186" s="129"/>
      <c r="AL186" s="129"/>
      <c r="AM186" s="129"/>
      <c r="AN186" s="129"/>
      <c r="AO186" s="129"/>
    </row>
    <row r="187" spans="2:41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  <c r="AF187" s="129"/>
      <c r="AG187" s="129"/>
      <c r="AH187" s="129"/>
      <c r="AI187" s="129"/>
      <c r="AJ187" s="129"/>
      <c r="AK187" s="129"/>
      <c r="AL187" s="129"/>
      <c r="AM187" s="129"/>
      <c r="AN187" s="129"/>
      <c r="AO187" s="129"/>
    </row>
  </sheetData>
  <mergeCells count="3">
    <mergeCell ref="A19:A21"/>
    <mergeCell ref="A27:A29"/>
    <mergeCell ref="A34:A36"/>
  </mergeCells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70648-1AB0-DF45-B521-0BF4DD8F0332}">
  <sheetPr codeName="Sheet3"/>
  <dimension ref="B2:H17"/>
  <sheetViews>
    <sheetView zoomScale="120" zoomScaleNormal="120" workbookViewId="0">
      <selection activeCell="F26" sqref="F26"/>
    </sheetView>
  </sheetViews>
  <sheetFormatPr baseColWidth="10" defaultRowHeight="13"/>
  <cols>
    <col min="1" max="2" width="10.7109375" style="120"/>
    <col min="3" max="3" width="11.28515625" style="120" customWidth="1"/>
    <col min="4" max="4" width="10.7109375" style="120"/>
    <col min="5" max="5" width="13.42578125" style="120" bestFit="1" customWidth="1"/>
    <col min="6" max="6" width="10.140625" style="120" bestFit="1" customWidth="1"/>
    <col min="7" max="7" width="10.7109375" style="120"/>
    <col min="8" max="8" width="13.42578125" style="120" bestFit="1" customWidth="1"/>
    <col min="9" max="258" width="10.7109375" style="120"/>
    <col min="259" max="259" width="9.42578125" style="120" bestFit="1" customWidth="1"/>
    <col min="260" max="260" width="10.7109375" style="120"/>
    <col min="261" max="261" width="13.42578125" style="120" bestFit="1" customWidth="1"/>
    <col min="262" max="262" width="10.140625" style="120" bestFit="1" customWidth="1"/>
    <col min="263" max="263" width="10.7109375" style="120"/>
    <col min="264" max="264" width="13.42578125" style="120" bestFit="1" customWidth="1"/>
    <col min="265" max="514" width="10.7109375" style="120"/>
    <col min="515" max="515" width="9.42578125" style="120" bestFit="1" customWidth="1"/>
    <col min="516" max="516" width="10.7109375" style="120"/>
    <col min="517" max="517" width="13.42578125" style="120" bestFit="1" customWidth="1"/>
    <col min="518" max="518" width="10.140625" style="120" bestFit="1" customWidth="1"/>
    <col min="519" max="519" width="10.7109375" style="120"/>
    <col min="520" max="520" width="13.42578125" style="120" bestFit="1" customWidth="1"/>
    <col min="521" max="770" width="10.7109375" style="120"/>
    <col min="771" max="771" width="9.42578125" style="120" bestFit="1" customWidth="1"/>
    <col min="772" max="772" width="10.7109375" style="120"/>
    <col min="773" max="773" width="13.42578125" style="120" bestFit="1" customWidth="1"/>
    <col min="774" max="774" width="10.140625" style="120" bestFit="1" customWidth="1"/>
    <col min="775" max="775" width="10.7109375" style="120"/>
    <col min="776" max="776" width="13.42578125" style="120" bestFit="1" customWidth="1"/>
    <col min="777" max="1026" width="10.7109375" style="120"/>
    <col min="1027" max="1027" width="9.42578125" style="120" bestFit="1" customWidth="1"/>
    <col min="1028" max="1028" width="10.7109375" style="120"/>
    <col min="1029" max="1029" width="13.42578125" style="120" bestFit="1" customWidth="1"/>
    <col min="1030" max="1030" width="10.140625" style="120" bestFit="1" customWidth="1"/>
    <col min="1031" max="1031" width="10.7109375" style="120"/>
    <col min="1032" max="1032" width="13.42578125" style="120" bestFit="1" customWidth="1"/>
    <col min="1033" max="1282" width="10.7109375" style="120"/>
    <col min="1283" max="1283" width="9.42578125" style="120" bestFit="1" customWidth="1"/>
    <col min="1284" max="1284" width="10.7109375" style="120"/>
    <col min="1285" max="1285" width="13.42578125" style="120" bestFit="1" customWidth="1"/>
    <col min="1286" max="1286" width="10.140625" style="120" bestFit="1" customWidth="1"/>
    <col min="1287" max="1287" width="10.7109375" style="120"/>
    <col min="1288" max="1288" width="13.42578125" style="120" bestFit="1" customWidth="1"/>
    <col min="1289" max="1538" width="10.7109375" style="120"/>
    <col min="1539" max="1539" width="9.42578125" style="120" bestFit="1" customWidth="1"/>
    <col min="1540" max="1540" width="10.7109375" style="120"/>
    <col min="1541" max="1541" width="13.42578125" style="120" bestFit="1" customWidth="1"/>
    <col min="1542" max="1542" width="10.140625" style="120" bestFit="1" customWidth="1"/>
    <col min="1543" max="1543" width="10.7109375" style="120"/>
    <col min="1544" max="1544" width="13.42578125" style="120" bestFit="1" customWidth="1"/>
    <col min="1545" max="1794" width="10.7109375" style="120"/>
    <col min="1795" max="1795" width="9.42578125" style="120" bestFit="1" customWidth="1"/>
    <col min="1796" max="1796" width="10.7109375" style="120"/>
    <col min="1797" max="1797" width="13.42578125" style="120" bestFit="1" customWidth="1"/>
    <col min="1798" max="1798" width="10.140625" style="120" bestFit="1" customWidth="1"/>
    <col min="1799" max="1799" width="10.7109375" style="120"/>
    <col min="1800" max="1800" width="13.42578125" style="120" bestFit="1" customWidth="1"/>
    <col min="1801" max="2050" width="10.7109375" style="120"/>
    <col min="2051" max="2051" width="9.42578125" style="120" bestFit="1" customWidth="1"/>
    <col min="2052" max="2052" width="10.7109375" style="120"/>
    <col min="2053" max="2053" width="13.42578125" style="120" bestFit="1" customWidth="1"/>
    <col min="2054" max="2054" width="10.140625" style="120" bestFit="1" customWidth="1"/>
    <col min="2055" max="2055" width="10.7109375" style="120"/>
    <col min="2056" max="2056" width="13.42578125" style="120" bestFit="1" customWidth="1"/>
    <col min="2057" max="2306" width="10.7109375" style="120"/>
    <col min="2307" max="2307" width="9.42578125" style="120" bestFit="1" customWidth="1"/>
    <col min="2308" max="2308" width="10.7109375" style="120"/>
    <col min="2309" max="2309" width="13.42578125" style="120" bestFit="1" customWidth="1"/>
    <col min="2310" max="2310" width="10.140625" style="120" bestFit="1" customWidth="1"/>
    <col min="2311" max="2311" width="10.7109375" style="120"/>
    <col min="2312" max="2312" width="13.42578125" style="120" bestFit="1" customWidth="1"/>
    <col min="2313" max="2562" width="10.7109375" style="120"/>
    <col min="2563" max="2563" width="9.42578125" style="120" bestFit="1" customWidth="1"/>
    <col min="2564" max="2564" width="10.7109375" style="120"/>
    <col min="2565" max="2565" width="13.42578125" style="120" bestFit="1" customWidth="1"/>
    <col min="2566" max="2566" width="10.140625" style="120" bestFit="1" customWidth="1"/>
    <col min="2567" max="2567" width="10.7109375" style="120"/>
    <col min="2568" max="2568" width="13.42578125" style="120" bestFit="1" customWidth="1"/>
    <col min="2569" max="2818" width="10.7109375" style="120"/>
    <col min="2819" max="2819" width="9.42578125" style="120" bestFit="1" customWidth="1"/>
    <col min="2820" max="2820" width="10.7109375" style="120"/>
    <col min="2821" max="2821" width="13.42578125" style="120" bestFit="1" customWidth="1"/>
    <col min="2822" max="2822" width="10.140625" style="120" bestFit="1" customWidth="1"/>
    <col min="2823" max="2823" width="10.7109375" style="120"/>
    <col min="2824" max="2824" width="13.42578125" style="120" bestFit="1" customWidth="1"/>
    <col min="2825" max="3074" width="10.7109375" style="120"/>
    <col min="3075" max="3075" width="9.42578125" style="120" bestFit="1" customWidth="1"/>
    <col min="3076" max="3076" width="10.7109375" style="120"/>
    <col min="3077" max="3077" width="13.42578125" style="120" bestFit="1" customWidth="1"/>
    <col min="3078" max="3078" width="10.140625" style="120" bestFit="1" customWidth="1"/>
    <col min="3079" max="3079" width="10.7109375" style="120"/>
    <col min="3080" max="3080" width="13.42578125" style="120" bestFit="1" customWidth="1"/>
    <col min="3081" max="3330" width="10.7109375" style="120"/>
    <col min="3331" max="3331" width="9.42578125" style="120" bestFit="1" customWidth="1"/>
    <col min="3332" max="3332" width="10.7109375" style="120"/>
    <col min="3333" max="3333" width="13.42578125" style="120" bestFit="1" customWidth="1"/>
    <col min="3334" max="3334" width="10.140625" style="120" bestFit="1" customWidth="1"/>
    <col min="3335" max="3335" width="10.7109375" style="120"/>
    <col min="3336" max="3336" width="13.42578125" style="120" bestFit="1" customWidth="1"/>
    <col min="3337" max="3586" width="10.7109375" style="120"/>
    <col min="3587" max="3587" width="9.42578125" style="120" bestFit="1" customWidth="1"/>
    <col min="3588" max="3588" width="10.7109375" style="120"/>
    <col min="3589" max="3589" width="13.42578125" style="120" bestFit="1" customWidth="1"/>
    <col min="3590" max="3590" width="10.140625" style="120" bestFit="1" customWidth="1"/>
    <col min="3591" max="3591" width="10.7109375" style="120"/>
    <col min="3592" max="3592" width="13.42578125" style="120" bestFit="1" customWidth="1"/>
    <col min="3593" max="3842" width="10.7109375" style="120"/>
    <col min="3843" max="3843" width="9.42578125" style="120" bestFit="1" customWidth="1"/>
    <col min="3844" max="3844" width="10.7109375" style="120"/>
    <col min="3845" max="3845" width="13.42578125" style="120" bestFit="1" customWidth="1"/>
    <col min="3846" max="3846" width="10.140625" style="120" bestFit="1" customWidth="1"/>
    <col min="3847" max="3847" width="10.7109375" style="120"/>
    <col min="3848" max="3848" width="13.42578125" style="120" bestFit="1" customWidth="1"/>
    <col min="3849" max="4098" width="10.7109375" style="120"/>
    <col min="4099" max="4099" width="9.42578125" style="120" bestFit="1" customWidth="1"/>
    <col min="4100" max="4100" width="10.7109375" style="120"/>
    <col min="4101" max="4101" width="13.42578125" style="120" bestFit="1" customWidth="1"/>
    <col min="4102" max="4102" width="10.140625" style="120" bestFit="1" customWidth="1"/>
    <col min="4103" max="4103" width="10.7109375" style="120"/>
    <col min="4104" max="4104" width="13.42578125" style="120" bestFit="1" customWidth="1"/>
    <col min="4105" max="4354" width="10.7109375" style="120"/>
    <col min="4355" max="4355" width="9.42578125" style="120" bestFit="1" customWidth="1"/>
    <col min="4356" max="4356" width="10.7109375" style="120"/>
    <col min="4357" max="4357" width="13.42578125" style="120" bestFit="1" customWidth="1"/>
    <col min="4358" max="4358" width="10.140625" style="120" bestFit="1" customWidth="1"/>
    <col min="4359" max="4359" width="10.7109375" style="120"/>
    <col min="4360" max="4360" width="13.42578125" style="120" bestFit="1" customWidth="1"/>
    <col min="4361" max="4610" width="10.7109375" style="120"/>
    <col min="4611" max="4611" width="9.42578125" style="120" bestFit="1" customWidth="1"/>
    <col min="4612" max="4612" width="10.7109375" style="120"/>
    <col min="4613" max="4613" width="13.42578125" style="120" bestFit="1" customWidth="1"/>
    <col min="4614" max="4614" width="10.140625" style="120" bestFit="1" customWidth="1"/>
    <col min="4615" max="4615" width="10.7109375" style="120"/>
    <col min="4616" max="4616" width="13.42578125" style="120" bestFit="1" customWidth="1"/>
    <col min="4617" max="4866" width="10.7109375" style="120"/>
    <col min="4867" max="4867" width="9.42578125" style="120" bestFit="1" customWidth="1"/>
    <col min="4868" max="4868" width="10.7109375" style="120"/>
    <col min="4869" max="4869" width="13.42578125" style="120" bestFit="1" customWidth="1"/>
    <col min="4870" max="4870" width="10.140625" style="120" bestFit="1" customWidth="1"/>
    <col min="4871" max="4871" width="10.7109375" style="120"/>
    <col min="4872" max="4872" width="13.42578125" style="120" bestFit="1" customWidth="1"/>
    <col min="4873" max="5122" width="10.7109375" style="120"/>
    <col min="5123" max="5123" width="9.42578125" style="120" bestFit="1" customWidth="1"/>
    <col min="5124" max="5124" width="10.7109375" style="120"/>
    <col min="5125" max="5125" width="13.42578125" style="120" bestFit="1" customWidth="1"/>
    <col min="5126" max="5126" width="10.140625" style="120" bestFit="1" customWidth="1"/>
    <col min="5127" max="5127" width="10.7109375" style="120"/>
    <col min="5128" max="5128" width="13.42578125" style="120" bestFit="1" customWidth="1"/>
    <col min="5129" max="5378" width="10.7109375" style="120"/>
    <col min="5379" max="5379" width="9.42578125" style="120" bestFit="1" customWidth="1"/>
    <col min="5380" max="5380" width="10.7109375" style="120"/>
    <col min="5381" max="5381" width="13.42578125" style="120" bestFit="1" customWidth="1"/>
    <col min="5382" max="5382" width="10.140625" style="120" bestFit="1" customWidth="1"/>
    <col min="5383" max="5383" width="10.7109375" style="120"/>
    <col min="5384" max="5384" width="13.42578125" style="120" bestFit="1" customWidth="1"/>
    <col min="5385" max="5634" width="10.7109375" style="120"/>
    <col min="5635" max="5635" width="9.42578125" style="120" bestFit="1" customWidth="1"/>
    <col min="5636" max="5636" width="10.7109375" style="120"/>
    <col min="5637" max="5637" width="13.42578125" style="120" bestFit="1" customWidth="1"/>
    <col min="5638" max="5638" width="10.140625" style="120" bestFit="1" customWidth="1"/>
    <col min="5639" max="5639" width="10.7109375" style="120"/>
    <col min="5640" max="5640" width="13.42578125" style="120" bestFit="1" customWidth="1"/>
    <col min="5641" max="5890" width="10.7109375" style="120"/>
    <col min="5891" max="5891" width="9.42578125" style="120" bestFit="1" customWidth="1"/>
    <col min="5892" max="5892" width="10.7109375" style="120"/>
    <col min="5893" max="5893" width="13.42578125" style="120" bestFit="1" customWidth="1"/>
    <col min="5894" max="5894" width="10.140625" style="120" bestFit="1" customWidth="1"/>
    <col min="5895" max="5895" width="10.7109375" style="120"/>
    <col min="5896" max="5896" width="13.42578125" style="120" bestFit="1" customWidth="1"/>
    <col min="5897" max="6146" width="10.7109375" style="120"/>
    <col min="6147" max="6147" width="9.42578125" style="120" bestFit="1" customWidth="1"/>
    <col min="6148" max="6148" width="10.7109375" style="120"/>
    <col min="6149" max="6149" width="13.42578125" style="120" bestFit="1" customWidth="1"/>
    <col min="6150" max="6150" width="10.140625" style="120" bestFit="1" customWidth="1"/>
    <col min="6151" max="6151" width="10.7109375" style="120"/>
    <col min="6152" max="6152" width="13.42578125" style="120" bestFit="1" customWidth="1"/>
    <col min="6153" max="6402" width="10.7109375" style="120"/>
    <col min="6403" max="6403" width="9.42578125" style="120" bestFit="1" customWidth="1"/>
    <col min="6404" max="6404" width="10.7109375" style="120"/>
    <col min="6405" max="6405" width="13.42578125" style="120" bestFit="1" customWidth="1"/>
    <col min="6406" max="6406" width="10.140625" style="120" bestFit="1" customWidth="1"/>
    <col min="6407" max="6407" width="10.7109375" style="120"/>
    <col min="6408" max="6408" width="13.42578125" style="120" bestFit="1" customWidth="1"/>
    <col min="6409" max="6658" width="10.7109375" style="120"/>
    <col min="6659" max="6659" width="9.42578125" style="120" bestFit="1" customWidth="1"/>
    <col min="6660" max="6660" width="10.7109375" style="120"/>
    <col min="6661" max="6661" width="13.42578125" style="120" bestFit="1" customWidth="1"/>
    <col min="6662" max="6662" width="10.140625" style="120" bestFit="1" customWidth="1"/>
    <col min="6663" max="6663" width="10.7109375" style="120"/>
    <col min="6664" max="6664" width="13.42578125" style="120" bestFit="1" customWidth="1"/>
    <col min="6665" max="6914" width="10.7109375" style="120"/>
    <col min="6915" max="6915" width="9.42578125" style="120" bestFit="1" customWidth="1"/>
    <col min="6916" max="6916" width="10.7109375" style="120"/>
    <col min="6917" max="6917" width="13.42578125" style="120" bestFit="1" customWidth="1"/>
    <col min="6918" max="6918" width="10.140625" style="120" bestFit="1" customWidth="1"/>
    <col min="6919" max="6919" width="10.7109375" style="120"/>
    <col min="6920" max="6920" width="13.42578125" style="120" bestFit="1" customWidth="1"/>
    <col min="6921" max="7170" width="10.7109375" style="120"/>
    <col min="7171" max="7171" width="9.42578125" style="120" bestFit="1" customWidth="1"/>
    <col min="7172" max="7172" width="10.7109375" style="120"/>
    <col min="7173" max="7173" width="13.42578125" style="120" bestFit="1" customWidth="1"/>
    <col min="7174" max="7174" width="10.140625" style="120" bestFit="1" customWidth="1"/>
    <col min="7175" max="7175" width="10.7109375" style="120"/>
    <col min="7176" max="7176" width="13.42578125" style="120" bestFit="1" customWidth="1"/>
    <col min="7177" max="7426" width="10.7109375" style="120"/>
    <col min="7427" max="7427" width="9.42578125" style="120" bestFit="1" customWidth="1"/>
    <col min="7428" max="7428" width="10.7109375" style="120"/>
    <col min="7429" max="7429" width="13.42578125" style="120" bestFit="1" customWidth="1"/>
    <col min="7430" max="7430" width="10.140625" style="120" bestFit="1" customWidth="1"/>
    <col min="7431" max="7431" width="10.7109375" style="120"/>
    <col min="7432" max="7432" width="13.42578125" style="120" bestFit="1" customWidth="1"/>
    <col min="7433" max="7682" width="10.7109375" style="120"/>
    <col min="7683" max="7683" width="9.42578125" style="120" bestFit="1" customWidth="1"/>
    <col min="7684" max="7684" width="10.7109375" style="120"/>
    <col min="7685" max="7685" width="13.42578125" style="120" bestFit="1" customWidth="1"/>
    <col min="7686" max="7686" width="10.140625" style="120" bestFit="1" customWidth="1"/>
    <col min="7687" max="7687" width="10.7109375" style="120"/>
    <col min="7688" max="7688" width="13.42578125" style="120" bestFit="1" customWidth="1"/>
    <col min="7689" max="7938" width="10.7109375" style="120"/>
    <col min="7939" max="7939" width="9.42578125" style="120" bestFit="1" customWidth="1"/>
    <col min="7940" max="7940" width="10.7109375" style="120"/>
    <col min="7941" max="7941" width="13.42578125" style="120" bestFit="1" customWidth="1"/>
    <col min="7942" max="7942" width="10.140625" style="120" bestFit="1" customWidth="1"/>
    <col min="7943" max="7943" width="10.7109375" style="120"/>
    <col min="7944" max="7944" width="13.42578125" style="120" bestFit="1" customWidth="1"/>
    <col min="7945" max="8194" width="10.7109375" style="120"/>
    <col min="8195" max="8195" width="9.42578125" style="120" bestFit="1" customWidth="1"/>
    <col min="8196" max="8196" width="10.7109375" style="120"/>
    <col min="8197" max="8197" width="13.42578125" style="120" bestFit="1" customWidth="1"/>
    <col min="8198" max="8198" width="10.140625" style="120" bestFit="1" customWidth="1"/>
    <col min="8199" max="8199" width="10.7109375" style="120"/>
    <col min="8200" max="8200" width="13.42578125" style="120" bestFit="1" customWidth="1"/>
    <col min="8201" max="8450" width="10.7109375" style="120"/>
    <col min="8451" max="8451" width="9.42578125" style="120" bestFit="1" customWidth="1"/>
    <col min="8452" max="8452" width="10.7109375" style="120"/>
    <col min="8453" max="8453" width="13.42578125" style="120" bestFit="1" customWidth="1"/>
    <col min="8454" max="8454" width="10.140625" style="120" bestFit="1" customWidth="1"/>
    <col min="8455" max="8455" width="10.7109375" style="120"/>
    <col min="8456" max="8456" width="13.42578125" style="120" bestFit="1" customWidth="1"/>
    <col min="8457" max="8706" width="10.7109375" style="120"/>
    <col min="8707" max="8707" width="9.42578125" style="120" bestFit="1" customWidth="1"/>
    <col min="8708" max="8708" width="10.7109375" style="120"/>
    <col min="8709" max="8709" width="13.42578125" style="120" bestFit="1" customWidth="1"/>
    <col min="8710" max="8710" width="10.140625" style="120" bestFit="1" customWidth="1"/>
    <col min="8711" max="8711" width="10.7109375" style="120"/>
    <col min="8712" max="8712" width="13.42578125" style="120" bestFit="1" customWidth="1"/>
    <col min="8713" max="8962" width="10.7109375" style="120"/>
    <col min="8963" max="8963" width="9.42578125" style="120" bestFit="1" customWidth="1"/>
    <col min="8964" max="8964" width="10.7109375" style="120"/>
    <col min="8965" max="8965" width="13.42578125" style="120" bestFit="1" customWidth="1"/>
    <col min="8966" max="8966" width="10.140625" style="120" bestFit="1" customWidth="1"/>
    <col min="8967" max="8967" width="10.7109375" style="120"/>
    <col min="8968" max="8968" width="13.42578125" style="120" bestFit="1" customWidth="1"/>
    <col min="8969" max="9218" width="10.7109375" style="120"/>
    <col min="9219" max="9219" width="9.42578125" style="120" bestFit="1" customWidth="1"/>
    <col min="9220" max="9220" width="10.7109375" style="120"/>
    <col min="9221" max="9221" width="13.42578125" style="120" bestFit="1" customWidth="1"/>
    <col min="9222" max="9222" width="10.140625" style="120" bestFit="1" customWidth="1"/>
    <col min="9223" max="9223" width="10.7109375" style="120"/>
    <col min="9224" max="9224" width="13.42578125" style="120" bestFit="1" customWidth="1"/>
    <col min="9225" max="9474" width="10.7109375" style="120"/>
    <col min="9475" max="9475" width="9.42578125" style="120" bestFit="1" customWidth="1"/>
    <col min="9476" max="9476" width="10.7109375" style="120"/>
    <col min="9477" max="9477" width="13.42578125" style="120" bestFit="1" customWidth="1"/>
    <col min="9478" max="9478" width="10.140625" style="120" bestFit="1" customWidth="1"/>
    <col min="9479" max="9479" width="10.7109375" style="120"/>
    <col min="9480" max="9480" width="13.42578125" style="120" bestFit="1" customWidth="1"/>
    <col min="9481" max="9730" width="10.7109375" style="120"/>
    <col min="9731" max="9731" width="9.42578125" style="120" bestFit="1" customWidth="1"/>
    <col min="9732" max="9732" width="10.7109375" style="120"/>
    <col min="9733" max="9733" width="13.42578125" style="120" bestFit="1" customWidth="1"/>
    <col min="9734" max="9734" width="10.140625" style="120" bestFit="1" customWidth="1"/>
    <col min="9735" max="9735" width="10.7109375" style="120"/>
    <col min="9736" max="9736" width="13.42578125" style="120" bestFit="1" customWidth="1"/>
    <col min="9737" max="9986" width="10.7109375" style="120"/>
    <col min="9987" max="9987" width="9.42578125" style="120" bestFit="1" customWidth="1"/>
    <col min="9988" max="9988" width="10.7109375" style="120"/>
    <col min="9989" max="9989" width="13.42578125" style="120" bestFit="1" customWidth="1"/>
    <col min="9990" max="9990" width="10.140625" style="120" bestFit="1" customWidth="1"/>
    <col min="9991" max="9991" width="10.7109375" style="120"/>
    <col min="9992" max="9992" width="13.42578125" style="120" bestFit="1" customWidth="1"/>
    <col min="9993" max="10242" width="10.7109375" style="120"/>
    <col min="10243" max="10243" width="9.42578125" style="120" bestFit="1" customWidth="1"/>
    <col min="10244" max="10244" width="10.7109375" style="120"/>
    <col min="10245" max="10245" width="13.42578125" style="120" bestFit="1" customWidth="1"/>
    <col min="10246" max="10246" width="10.140625" style="120" bestFit="1" customWidth="1"/>
    <col min="10247" max="10247" width="10.7109375" style="120"/>
    <col min="10248" max="10248" width="13.42578125" style="120" bestFit="1" customWidth="1"/>
    <col min="10249" max="10498" width="10.7109375" style="120"/>
    <col min="10499" max="10499" width="9.42578125" style="120" bestFit="1" customWidth="1"/>
    <col min="10500" max="10500" width="10.7109375" style="120"/>
    <col min="10501" max="10501" width="13.42578125" style="120" bestFit="1" customWidth="1"/>
    <col min="10502" max="10502" width="10.140625" style="120" bestFit="1" customWidth="1"/>
    <col min="10503" max="10503" width="10.7109375" style="120"/>
    <col min="10504" max="10504" width="13.42578125" style="120" bestFit="1" customWidth="1"/>
    <col min="10505" max="10754" width="10.7109375" style="120"/>
    <col min="10755" max="10755" width="9.42578125" style="120" bestFit="1" customWidth="1"/>
    <col min="10756" max="10756" width="10.7109375" style="120"/>
    <col min="10757" max="10757" width="13.42578125" style="120" bestFit="1" customWidth="1"/>
    <col min="10758" max="10758" width="10.140625" style="120" bestFit="1" customWidth="1"/>
    <col min="10759" max="10759" width="10.7109375" style="120"/>
    <col min="10760" max="10760" width="13.42578125" style="120" bestFit="1" customWidth="1"/>
    <col min="10761" max="11010" width="10.7109375" style="120"/>
    <col min="11011" max="11011" width="9.42578125" style="120" bestFit="1" customWidth="1"/>
    <col min="11012" max="11012" width="10.7109375" style="120"/>
    <col min="11013" max="11013" width="13.42578125" style="120" bestFit="1" customWidth="1"/>
    <col min="11014" max="11014" width="10.140625" style="120" bestFit="1" customWidth="1"/>
    <col min="11015" max="11015" width="10.7109375" style="120"/>
    <col min="11016" max="11016" width="13.42578125" style="120" bestFit="1" customWidth="1"/>
    <col min="11017" max="11266" width="10.7109375" style="120"/>
    <col min="11267" max="11267" width="9.42578125" style="120" bestFit="1" customWidth="1"/>
    <col min="11268" max="11268" width="10.7109375" style="120"/>
    <col min="11269" max="11269" width="13.42578125" style="120" bestFit="1" customWidth="1"/>
    <col min="11270" max="11270" width="10.140625" style="120" bestFit="1" customWidth="1"/>
    <col min="11271" max="11271" width="10.7109375" style="120"/>
    <col min="11272" max="11272" width="13.42578125" style="120" bestFit="1" customWidth="1"/>
    <col min="11273" max="11522" width="10.7109375" style="120"/>
    <col min="11523" max="11523" width="9.42578125" style="120" bestFit="1" customWidth="1"/>
    <col min="11524" max="11524" width="10.7109375" style="120"/>
    <col min="11525" max="11525" width="13.42578125" style="120" bestFit="1" customWidth="1"/>
    <col min="11526" max="11526" width="10.140625" style="120" bestFit="1" customWidth="1"/>
    <col min="11527" max="11527" width="10.7109375" style="120"/>
    <col min="11528" max="11528" width="13.42578125" style="120" bestFit="1" customWidth="1"/>
    <col min="11529" max="11778" width="10.7109375" style="120"/>
    <col min="11779" max="11779" width="9.42578125" style="120" bestFit="1" customWidth="1"/>
    <col min="11780" max="11780" width="10.7109375" style="120"/>
    <col min="11781" max="11781" width="13.42578125" style="120" bestFit="1" customWidth="1"/>
    <col min="11782" max="11782" width="10.140625" style="120" bestFit="1" customWidth="1"/>
    <col min="11783" max="11783" width="10.7109375" style="120"/>
    <col min="11784" max="11784" width="13.42578125" style="120" bestFit="1" customWidth="1"/>
    <col min="11785" max="12034" width="10.7109375" style="120"/>
    <col min="12035" max="12035" width="9.42578125" style="120" bestFit="1" customWidth="1"/>
    <col min="12036" max="12036" width="10.7109375" style="120"/>
    <col min="12037" max="12037" width="13.42578125" style="120" bestFit="1" customWidth="1"/>
    <col min="12038" max="12038" width="10.140625" style="120" bestFit="1" customWidth="1"/>
    <col min="12039" max="12039" width="10.7109375" style="120"/>
    <col min="12040" max="12040" width="13.42578125" style="120" bestFit="1" customWidth="1"/>
    <col min="12041" max="12290" width="10.7109375" style="120"/>
    <col min="12291" max="12291" width="9.42578125" style="120" bestFit="1" customWidth="1"/>
    <col min="12292" max="12292" width="10.7109375" style="120"/>
    <col min="12293" max="12293" width="13.42578125" style="120" bestFit="1" customWidth="1"/>
    <col min="12294" max="12294" width="10.140625" style="120" bestFit="1" customWidth="1"/>
    <col min="12295" max="12295" width="10.7109375" style="120"/>
    <col min="12296" max="12296" width="13.42578125" style="120" bestFit="1" customWidth="1"/>
    <col min="12297" max="12546" width="10.7109375" style="120"/>
    <col min="12547" max="12547" width="9.42578125" style="120" bestFit="1" customWidth="1"/>
    <col min="12548" max="12548" width="10.7109375" style="120"/>
    <col min="12549" max="12549" width="13.42578125" style="120" bestFit="1" customWidth="1"/>
    <col min="12550" max="12550" width="10.140625" style="120" bestFit="1" customWidth="1"/>
    <col min="12551" max="12551" width="10.7109375" style="120"/>
    <col min="12552" max="12552" width="13.42578125" style="120" bestFit="1" customWidth="1"/>
    <col min="12553" max="12802" width="10.7109375" style="120"/>
    <col min="12803" max="12803" width="9.42578125" style="120" bestFit="1" customWidth="1"/>
    <col min="12804" max="12804" width="10.7109375" style="120"/>
    <col min="12805" max="12805" width="13.42578125" style="120" bestFit="1" customWidth="1"/>
    <col min="12806" max="12806" width="10.140625" style="120" bestFit="1" customWidth="1"/>
    <col min="12807" max="12807" width="10.7109375" style="120"/>
    <col min="12808" max="12808" width="13.42578125" style="120" bestFit="1" customWidth="1"/>
    <col min="12809" max="13058" width="10.7109375" style="120"/>
    <col min="13059" max="13059" width="9.42578125" style="120" bestFit="1" customWidth="1"/>
    <col min="13060" max="13060" width="10.7109375" style="120"/>
    <col min="13061" max="13061" width="13.42578125" style="120" bestFit="1" customWidth="1"/>
    <col min="13062" max="13062" width="10.140625" style="120" bestFit="1" customWidth="1"/>
    <col min="13063" max="13063" width="10.7109375" style="120"/>
    <col min="13064" max="13064" width="13.42578125" style="120" bestFit="1" customWidth="1"/>
    <col min="13065" max="13314" width="10.7109375" style="120"/>
    <col min="13315" max="13315" width="9.42578125" style="120" bestFit="1" customWidth="1"/>
    <col min="13316" max="13316" width="10.7109375" style="120"/>
    <col min="13317" max="13317" width="13.42578125" style="120" bestFit="1" customWidth="1"/>
    <col min="13318" max="13318" width="10.140625" style="120" bestFit="1" customWidth="1"/>
    <col min="13319" max="13319" width="10.7109375" style="120"/>
    <col min="13320" max="13320" width="13.42578125" style="120" bestFit="1" customWidth="1"/>
    <col min="13321" max="13570" width="10.7109375" style="120"/>
    <col min="13571" max="13571" width="9.42578125" style="120" bestFit="1" customWidth="1"/>
    <col min="13572" max="13572" width="10.7109375" style="120"/>
    <col min="13573" max="13573" width="13.42578125" style="120" bestFit="1" customWidth="1"/>
    <col min="13574" max="13574" width="10.140625" style="120" bestFit="1" customWidth="1"/>
    <col min="13575" max="13575" width="10.7109375" style="120"/>
    <col min="13576" max="13576" width="13.42578125" style="120" bestFit="1" customWidth="1"/>
    <col min="13577" max="13826" width="10.7109375" style="120"/>
    <col min="13827" max="13827" width="9.42578125" style="120" bestFit="1" customWidth="1"/>
    <col min="13828" max="13828" width="10.7109375" style="120"/>
    <col min="13829" max="13829" width="13.42578125" style="120" bestFit="1" customWidth="1"/>
    <col min="13830" max="13830" width="10.140625" style="120" bestFit="1" customWidth="1"/>
    <col min="13831" max="13831" width="10.7109375" style="120"/>
    <col min="13832" max="13832" width="13.42578125" style="120" bestFit="1" customWidth="1"/>
    <col min="13833" max="14082" width="10.7109375" style="120"/>
    <col min="14083" max="14083" width="9.42578125" style="120" bestFit="1" customWidth="1"/>
    <col min="14084" max="14084" width="10.7109375" style="120"/>
    <col min="14085" max="14085" width="13.42578125" style="120" bestFit="1" customWidth="1"/>
    <col min="14086" max="14086" width="10.140625" style="120" bestFit="1" customWidth="1"/>
    <col min="14087" max="14087" width="10.7109375" style="120"/>
    <col min="14088" max="14088" width="13.42578125" style="120" bestFit="1" customWidth="1"/>
    <col min="14089" max="14338" width="10.7109375" style="120"/>
    <col min="14339" max="14339" width="9.42578125" style="120" bestFit="1" customWidth="1"/>
    <col min="14340" max="14340" width="10.7109375" style="120"/>
    <col min="14341" max="14341" width="13.42578125" style="120" bestFit="1" customWidth="1"/>
    <col min="14342" max="14342" width="10.140625" style="120" bestFit="1" customWidth="1"/>
    <col min="14343" max="14343" width="10.7109375" style="120"/>
    <col min="14344" max="14344" width="13.42578125" style="120" bestFit="1" customWidth="1"/>
    <col min="14345" max="14594" width="10.7109375" style="120"/>
    <col min="14595" max="14595" width="9.42578125" style="120" bestFit="1" customWidth="1"/>
    <col min="14596" max="14596" width="10.7109375" style="120"/>
    <col min="14597" max="14597" width="13.42578125" style="120" bestFit="1" customWidth="1"/>
    <col min="14598" max="14598" width="10.140625" style="120" bestFit="1" customWidth="1"/>
    <col min="14599" max="14599" width="10.7109375" style="120"/>
    <col min="14600" max="14600" width="13.42578125" style="120" bestFit="1" customWidth="1"/>
    <col min="14601" max="14850" width="10.7109375" style="120"/>
    <col min="14851" max="14851" width="9.42578125" style="120" bestFit="1" customWidth="1"/>
    <col min="14852" max="14852" width="10.7109375" style="120"/>
    <col min="14853" max="14853" width="13.42578125" style="120" bestFit="1" customWidth="1"/>
    <col min="14854" max="14854" width="10.140625" style="120" bestFit="1" customWidth="1"/>
    <col min="14855" max="14855" width="10.7109375" style="120"/>
    <col min="14856" max="14856" width="13.42578125" style="120" bestFit="1" customWidth="1"/>
    <col min="14857" max="15106" width="10.7109375" style="120"/>
    <col min="15107" max="15107" width="9.42578125" style="120" bestFit="1" customWidth="1"/>
    <col min="15108" max="15108" width="10.7109375" style="120"/>
    <col min="15109" max="15109" width="13.42578125" style="120" bestFit="1" customWidth="1"/>
    <col min="15110" max="15110" width="10.140625" style="120" bestFit="1" customWidth="1"/>
    <col min="15111" max="15111" width="10.7109375" style="120"/>
    <col min="15112" max="15112" width="13.42578125" style="120" bestFit="1" customWidth="1"/>
    <col min="15113" max="15362" width="10.7109375" style="120"/>
    <col min="15363" max="15363" width="9.42578125" style="120" bestFit="1" customWidth="1"/>
    <col min="15364" max="15364" width="10.7109375" style="120"/>
    <col min="15365" max="15365" width="13.42578125" style="120" bestFit="1" customWidth="1"/>
    <col min="15366" max="15366" width="10.140625" style="120" bestFit="1" customWidth="1"/>
    <col min="15367" max="15367" width="10.7109375" style="120"/>
    <col min="15368" max="15368" width="13.42578125" style="120" bestFit="1" customWidth="1"/>
    <col min="15369" max="15618" width="10.7109375" style="120"/>
    <col min="15619" max="15619" width="9.42578125" style="120" bestFit="1" customWidth="1"/>
    <col min="15620" max="15620" width="10.7109375" style="120"/>
    <col min="15621" max="15621" width="13.42578125" style="120" bestFit="1" customWidth="1"/>
    <col min="15622" max="15622" width="10.140625" style="120" bestFit="1" customWidth="1"/>
    <col min="15623" max="15623" width="10.7109375" style="120"/>
    <col min="15624" max="15624" width="13.42578125" style="120" bestFit="1" customWidth="1"/>
    <col min="15625" max="15874" width="10.7109375" style="120"/>
    <col min="15875" max="15875" width="9.42578125" style="120" bestFit="1" customWidth="1"/>
    <col min="15876" max="15876" width="10.7109375" style="120"/>
    <col min="15877" max="15877" width="13.42578125" style="120" bestFit="1" customWidth="1"/>
    <col min="15878" max="15878" width="10.140625" style="120" bestFit="1" customWidth="1"/>
    <col min="15879" max="15879" width="10.7109375" style="120"/>
    <col min="15880" max="15880" width="13.42578125" style="120" bestFit="1" customWidth="1"/>
    <col min="15881" max="16130" width="10.7109375" style="120"/>
    <col min="16131" max="16131" width="9.42578125" style="120" bestFit="1" customWidth="1"/>
    <col min="16132" max="16132" width="10.7109375" style="120"/>
    <col min="16133" max="16133" width="13.42578125" style="120" bestFit="1" customWidth="1"/>
    <col min="16134" max="16134" width="10.140625" style="120" bestFit="1" customWidth="1"/>
    <col min="16135" max="16135" width="10.7109375" style="120"/>
    <col min="16136" max="16136" width="13.42578125" style="120" bestFit="1" customWidth="1"/>
    <col min="16137" max="16384" width="10.7109375" style="120"/>
  </cols>
  <sheetData>
    <row r="2" spans="2:8">
      <c r="B2" s="119" t="s">
        <v>79</v>
      </c>
      <c r="C2" s="119" t="s">
        <v>80</v>
      </c>
      <c r="D2" s="119" t="s">
        <v>81</v>
      </c>
      <c r="E2" s="119" t="s">
        <v>82</v>
      </c>
      <c r="F2" s="119" t="s">
        <v>83</v>
      </c>
    </row>
    <row r="3" spans="2:8">
      <c r="B3" s="120" t="s">
        <v>84</v>
      </c>
      <c r="C3" s="121"/>
      <c r="E3" s="121"/>
      <c r="F3" s="122"/>
    </row>
    <row r="4" spans="2:8">
      <c r="B4" s="120" t="s">
        <v>85</v>
      </c>
      <c r="C4" s="121"/>
      <c r="E4" s="121"/>
      <c r="F4" s="122"/>
    </row>
    <row r="5" spans="2:8">
      <c r="B5" s="120" t="s">
        <v>86</v>
      </c>
      <c r="C5" s="121"/>
      <c r="E5" s="121"/>
      <c r="F5" s="122"/>
    </row>
    <row r="6" spans="2:8">
      <c r="B6" s="120" t="s">
        <v>87</v>
      </c>
      <c r="C6" s="121"/>
      <c r="E6" s="121"/>
      <c r="F6" s="122"/>
    </row>
    <row r="7" spans="2:8">
      <c r="B7" s="120" t="s">
        <v>88</v>
      </c>
      <c r="C7" s="121"/>
      <c r="E7" s="123"/>
      <c r="F7" s="122"/>
    </row>
    <row r="8" spans="2:8">
      <c r="E8" s="124" t="s">
        <v>89</v>
      </c>
      <c r="F8" s="125"/>
    </row>
    <row r="11" spans="2:8">
      <c r="B11" s="119" t="s">
        <v>79</v>
      </c>
      <c r="C11" s="119" t="s">
        <v>80</v>
      </c>
      <c r="D11" s="119" t="s">
        <v>81</v>
      </c>
      <c r="E11" s="119" t="s">
        <v>82</v>
      </c>
      <c r="F11" s="119" t="s">
        <v>83</v>
      </c>
    </row>
    <row r="12" spans="2:8">
      <c r="B12" s="120" t="s">
        <v>84</v>
      </c>
      <c r="C12" s="121"/>
      <c r="E12" s="121"/>
      <c r="F12" s="122"/>
      <c r="H12" s="126"/>
    </row>
    <row r="13" spans="2:8">
      <c r="B13" s="120" t="s">
        <v>85</v>
      </c>
      <c r="C13" s="121"/>
      <c r="E13" s="121"/>
      <c r="F13" s="122"/>
    </row>
    <row r="14" spans="2:8">
      <c r="B14" s="120" t="s">
        <v>86</v>
      </c>
      <c r="C14" s="121"/>
      <c r="E14" s="121"/>
      <c r="F14" s="122"/>
    </row>
    <row r="15" spans="2:8">
      <c r="B15" s="120" t="s">
        <v>87</v>
      </c>
      <c r="C15" s="121"/>
      <c r="E15" s="121"/>
      <c r="F15" s="122"/>
    </row>
    <row r="16" spans="2:8">
      <c r="B16" s="120" t="s">
        <v>88</v>
      </c>
      <c r="C16" s="121"/>
      <c r="E16" s="123"/>
      <c r="F16" s="122"/>
    </row>
    <row r="17" spans="5:6">
      <c r="E17" s="124" t="s">
        <v>89</v>
      </c>
      <c r="F17" s="125"/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Intro</vt:lpstr>
      <vt:lpstr>Ejercicio Cw (Lucky)</vt:lpstr>
      <vt:lpstr>Cálculo CW de lucky</vt:lpstr>
      <vt:lpstr>EjercicioCs (Alexa)</vt:lpstr>
      <vt:lpstr>Calculo CS de Alexa</vt:lpstr>
      <vt:lpstr>'EjercicioCs (Alexa)'!units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David W. Ashley</dc:creator>
  <dc:description>Models for M/M/s, M/G/1, finite queue, and finite population</dc:description>
  <cp:lastModifiedBy>Edgar Hernandez</cp:lastModifiedBy>
  <dcterms:created xsi:type="dcterms:W3CDTF">1997-05-21T06:56:39Z</dcterms:created>
  <dcterms:modified xsi:type="dcterms:W3CDTF">2021-01-04T23:06:25Z</dcterms:modified>
</cp:coreProperties>
</file>