
<file path=[Content_Types].xml><?xml version="1.0" encoding="utf-8"?>
<Types xmlns="http://schemas.openxmlformats.org/package/2006/content-types">
  <Default Extension="xml" ContentType="application/xml"/>
  <Default Extension="tmp" ContentType="image/p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8125"/>
  <workbookPr autoCompressPictures="0"/>
  <bookViews>
    <workbookView xWindow="-480" yWindow="0" windowWidth="25600" windowHeight="16060" activeTab="1"/>
  </bookViews>
  <sheets>
    <sheet name="Primera pregunta" sheetId="4" r:id="rId1"/>
    <sheet name="Segunda pregunta" sheetId="1" r:id="rId2"/>
    <sheet name="Tercera pregunta" sheetId="2" r:id="rId3"/>
    <sheet name="Cuarta pregunta" sheetId="3" r:id="rId4"/>
    <sheet name="Quinta pregunta" sheetId="5" r:id="rId5"/>
  </sheets>
  <definedNames>
    <definedName name="_xlchart.v1.0" hidden="1">'Tercera pregunta'!$A$45:$A$65</definedName>
    <definedName name="_xlchart.v1.1" hidden="1">'Tercera pregunta'!$C$45:$C$65</definedName>
    <definedName name="_xlchart.v1.2" hidden="1">'Tercera pregunta'!$A$45:$A$65</definedName>
    <definedName name="_xlchart.v1.3" hidden="1">'Tercera pregunta'!$B$45:$B$65</definedName>
    <definedName name="_xlchart.v1.4" hidden="1">'Tercera pregunta'!$C$45:$C$65</definedName>
    <definedName name="_xlchart.v1.5" hidden="1">'Tercera pregunta'!$A$45:$A$65</definedName>
    <definedName name="_xlchart.v1.6" hidden="1">'Tercera pregunta'!$B$45:$B$65</definedName>
    <definedName name="_xlchart.v1.7" hidden="1">'Tercera pregunta'!$C$45:$C$65</definedName>
  </definedNam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51" i="5" l="1"/>
  <c r="E27" i="2"/>
  <c r="E21" i="2"/>
  <c r="E22" i="2"/>
  <c r="E23" i="2"/>
  <c r="E24" i="2"/>
  <c r="E25" i="2"/>
  <c r="E26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F27" i="2"/>
  <c r="B45" i="2"/>
  <c r="C45" i="2"/>
  <c r="F40" i="2"/>
  <c r="B46" i="2"/>
  <c r="C46" i="2"/>
  <c r="F28" i="2"/>
  <c r="B47" i="2"/>
  <c r="C47" i="2"/>
  <c r="F38" i="2"/>
  <c r="B48" i="2"/>
  <c r="C48" i="2"/>
  <c r="F39" i="2"/>
  <c r="B49" i="2"/>
  <c r="C49" i="2"/>
  <c r="F29" i="2"/>
  <c r="B50" i="2"/>
  <c r="C50" i="2"/>
  <c r="F37" i="2"/>
  <c r="B51" i="2"/>
  <c r="C51" i="2"/>
  <c r="F35" i="2"/>
  <c r="B52" i="2"/>
  <c r="C52" i="2"/>
  <c r="F41" i="2"/>
  <c r="B53" i="2"/>
  <c r="C53" i="2"/>
  <c r="F31" i="2"/>
  <c r="B54" i="2"/>
  <c r="C54" i="2"/>
  <c r="F34" i="2"/>
  <c r="B55" i="2"/>
  <c r="C55" i="2"/>
  <c r="F25" i="2"/>
  <c r="B56" i="2"/>
  <c r="C56" i="2"/>
  <c r="F33" i="2"/>
  <c r="B57" i="2"/>
  <c r="C57" i="2"/>
  <c r="F24" i="2"/>
  <c r="B58" i="2"/>
  <c r="C58" i="2"/>
  <c r="F21" i="2"/>
  <c r="B59" i="2"/>
  <c r="C59" i="2"/>
  <c r="F26" i="2"/>
  <c r="B60" i="2"/>
  <c r="C60" i="2"/>
  <c r="F22" i="2"/>
  <c r="B61" i="2"/>
  <c r="C61" i="2"/>
  <c r="F32" i="2"/>
  <c r="B62" i="2"/>
  <c r="C62" i="2"/>
  <c r="F36" i="2"/>
  <c r="B63" i="2"/>
  <c r="C63" i="2"/>
  <c r="F23" i="2"/>
  <c r="B64" i="2"/>
  <c r="C64" i="2"/>
  <c r="F30" i="2"/>
  <c r="B65" i="2"/>
  <c r="C65" i="2"/>
  <c r="C6" i="1"/>
  <c r="C8" i="1"/>
  <c r="C9" i="1"/>
</calcChain>
</file>

<file path=xl/sharedStrings.xml><?xml version="1.0" encoding="utf-8"?>
<sst xmlns="http://schemas.openxmlformats.org/spreadsheetml/2006/main" count="69" uniqueCount="66">
  <si>
    <t>Defectos</t>
  </si>
  <si>
    <t>Unidades</t>
  </si>
  <si>
    <t>DPU=D/U</t>
  </si>
  <si>
    <t>Uno puede encontrar 1.61 defectos por unidad</t>
  </si>
  <si>
    <t>DPO=DPO/O</t>
  </si>
  <si>
    <t>DPMO=DPMOx10^6</t>
  </si>
  <si>
    <t>Característica</t>
  </si>
  <si>
    <t>Abridores que no cumplieron</t>
  </si>
  <si>
    <t>Peso</t>
  </si>
  <si>
    <t>Dureza de manigueta inferior</t>
  </si>
  <si>
    <t>Longitud de manigueta inferior</t>
  </si>
  <si>
    <t>Longitud de manigueta superior</t>
  </si>
  <si>
    <t>Diámetro de manigueta superior</t>
  </si>
  <si>
    <t>Resistencia de manigueta inferior</t>
  </si>
  <si>
    <t>Ángulo de corte</t>
  </si>
  <si>
    <t>Profundidad de corte</t>
  </si>
  <si>
    <t>Dureza de cuchilla de corte</t>
  </si>
  <si>
    <t>Resistencia de cuchila de corte</t>
  </si>
  <si>
    <t>Paso del diente</t>
  </si>
  <si>
    <t>Dureza del piñón</t>
  </si>
  <si>
    <t>Resistencia del piñón</t>
  </si>
  <si>
    <t>Número de dientes</t>
  </si>
  <si>
    <t>Diámetro exterior del piñón</t>
  </si>
  <si>
    <t>Longitud del remache</t>
  </si>
  <si>
    <t>Holgura del remache</t>
  </si>
  <si>
    <t>Holgura de la patilla</t>
  </si>
  <si>
    <t>Ancho de la patilla</t>
  </si>
  <si>
    <t>Resistencia de la patilla</t>
  </si>
  <si>
    <t>Dureza de manigueta superior</t>
  </si>
  <si>
    <t>Diámetro exterior del remache</t>
  </si>
  <si>
    <t>Abridores x peso</t>
  </si>
  <si>
    <t>%</t>
  </si>
  <si>
    <t>Ordenamiento</t>
  </si>
  <si>
    <t>PROBLEMAS COMUNES DE LOS EQUIPOS</t>
  </si>
  <si>
    <t xml:space="preserve">PROBLEMA </t>
  </si>
  <si>
    <t>EJEMPLOS</t>
  </si>
  <si>
    <t>CÓMO ARREGLARLO</t>
  </si>
  <si>
    <t>Confusión</t>
  </si>
  <si>
    <t>* La dirección del equipo no es clara             * Los miembros parecen abrumados             * Se posponen las decisiones</t>
  </si>
  <si>
    <t>* El líder debe dar claridad                                    * Revisar el propósito del equipo                   * Preguntesé: Cómo procedemos?</t>
  </si>
  <si>
    <t>Participantes dominantes</t>
  </si>
  <si>
    <t>* Miembros que interrumpen a otros           * Miembros  que dominan la conversación</t>
  </si>
  <si>
    <t>* Promover igual participación                          * Estructurar la discusión</t>
  </si>
  <si>
    <t>Participantes autoritarios</t>
  </si>
  <si>
    <t>*  Un miembro tiene excesiva influencia      * Un miembro tiene autoridad legítima        * Un miembro es un "experto"</t>
  </si>
  <si>
    <t>* Reforzar los conceptos de equipo               * Pedir al experto que lidere al grupo           * Tener una discusión privada con el "experto"</t>
  </si>
  <si>
    <t>Comentarios negativos</t>
  </si>
  <si>
    <t>* Miembro que dice: "eso ya lo tratamos"  * Miembros que defienden su territorio      * Miembros que se muestran negativos a las sugerencias</t>
  </si>
  <si>
    <t>* Reforzar lo positivo                                            * Pedir otros puntos de vista                             * Separar la generación de ideas de la crítica</t>
  </si>
  <si>
    <t>Opiniones como hechos</t>
  </si>
  <si>
    <t>* Miembros que presentan opiniones como hechos                                                            * Miembros que hacen supuestos sin fundamento                                                             * La seguridad en si mismo se ve como incuestionable</t>
  </si>
  <si>
    <t>* Pedir datos de apoyo                                         * Cuestionar las opiniones y los supuestos * Ver la discusión sobre Pensamiento de Grupo</t>
  </si>
  <si>
    <t>Hora</t>
  </si>
  <si>
    <t>x</t>
  </si>
  <si>
    <t>R</t>
  </si>
  <si>
    <t>5 pts similar</t>
  </si>
  <si>
    <t>0 pts perdido</t>
  </si>
  <si>
    <t>10 pts igual</t>
  </si>
  <si>
    <t>Ocurrío el patrón falta de variabilidad.  Los ínidces parece que indican que el proceso NO es capaz, está fuera de control y la varibilidad del mismo es muhco mayor a la permitida por la especificación</t>
  </si>
  <si>
    <t>10 pts. o 0 pts.</t>
  </si>
  <si>
    <t>10 pts</t>
  </si>
  <si>
    <t>Estado del proceso 10 pts.</t>
  </si>
  <si>
    <t>Cpk</t>
  </si>
  <si>
    <t>St</t>
  </si>
  <si>
    <t>St=</t>
  </si>
  <si>
    <t>10 pts menos si no justificó los valores que faltaron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</si>
</sst>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Times New Roman"/>
    </font>
    <font>
      <sz val="11"/>
      <color theme="1"/>
      <name val="Times New Roman"/>
    </font>
    <font>
      <sz val="12"/>
      <color theme="1"/>
      <name val="Times New Roman"/>
    </font>
    <font>
      <b/>
      <sz val="12"/>
      <color theme="1"/>
      <name val="Times New Roman"/>
    </font>
    <font>
      <b/>
      <sz val="11"/>
      <color rgb="FFFF0000"/>
      <name val="Calibri"/>
      <scheme val="minor"/>
    </font>
    <font>
      <sz val="14"/>
      <color theme="1"/>
      <name val="Calibri"/>
      <scheme val="minor"/>
    </font>
    <font>
      <b/>
      <sz val="12"/>
      <color rgb="FFFF0000"/>
      <name val="Calibri"/>
      <scheme val="minor"/>
    </font>
    <font>
      <b/>
      <sz val="20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5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0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64" fontId="0" fillId="0" borderId="0" xfId="0" applyNumberFormat="1"/>
    <xf numFmtId="0" fontId="2" fillId="0" borderId="0" xfId="0" applyFont="1"/>
    <xf numFmtId="2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165" fontId="0" fillId="0" borderId="0" xfId="1" applyNumberFormat="1" applyFont="1"/>
    <xf numFmtId="0" fontId="1" fillId="0" borderId="0" xfId="2" applyAlignment="1">
      <alignment horizontal="center"/>
    </xf>
    <xf numFmtId="0" fontId="2" fillId="2" borderId="5" xfId="2" applyFont="1" applyFill="1" applyBorder="1" applyAlignment="1">
      <alignment horizontal="center"/>
    </xf>
    <xf numFmtId="0" fontId="1" fillId="0" borderId="5" xfId="2" applyBorder="1" applyAlignment="1">
      <alignment horizontal="center" vertical="center"/>
    </xf>
    <xf numFmtId="0" fontId="1" fillId="0" borderId="5" xfId="2" applyBorder="1" applyAlignment="1">
      <alignment horizontal="center" vertical="center" wrapText="1"/>
    </xf>
    <xf numFmtId="0" fontId="1" fillId="0" borderId="5" xfId="2" applyBorder="1" applyAlignment="1">
      <alignment horizontal="center" vertical="top" wrapText="1"/>
    </xf>
    <xf numFmtId="0" fontId="1" fillId="0" borderId="0" xfId="2" applyAlignment="1">
      <alignment horizontal="center" wrapText="1"/>
    </xf>
    <xf numFmtId="0" fontId="0" fillId="0" borderId="7" xfId="0" applyBorder="1" applyAlignment="1">
      <alignment horizontal="center"/>
    </xf>
    <xf numFmtId="165" fontId="0" fillId="0" borderId="7" xfId="1" applyNumberFormat="1" applyFont="1" applyBorder="1"/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center"/>
    </xf>
    <xf numFmtId="0" fontId="8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justify" vertical="center" wrapText="1"/>
    </xf>
    <xf numFmtId="0" fontId="9" fillId="0" borderId="0" xfId="2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9" fontId="12" fillId="0" borderId="0" xfId="1" applyFont="1" applyAlignment="1">
      <alignment horizontal="center"/>
    </xf>
    <xf numFmtId="0" fontId="12" fillId="0" borderId="0" xfId="0" applyFont="1" applyAlignment="1">
      <alignment horizontal="center"/>
    </xf>
    <xf numFmtId="0" fontId="2" fillId="3" borderId="0" xfId="0" applyFont="1" applyFill="1"/>
    <xf numFmtId="0" fontId="2" fillId="3" borderId="0" xfId="0" applyFont="1" applyFill="1" applyBorder="1" applyAlignment="1"/>
    <xf numFmtId="0" fontId="2" fillId="2" borderId="5" xfId="2" applyFont="1" applyFill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2" fillId="3" borderId="8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</cellXfs>
  <cellStyles count="55"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Relationship Id="rId2" Type="http://schemas.openxmlformats.org/officeDocument/2006/relationships/image" Target="../media/image2.tm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4" Type="http://schemas.openxmlformats.org/officeDocument/2006/relationships/image" Target="../media/image6.png"/><Relationship Id="rId1" Type="http://schemas.openxmlformats.org/officeDocument/2006/relationships/image" Target="../media/image3.tmp"/><Relationship Id="rId2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8.png"/><Relationship Id="rId3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568581</xdr:colOff>
      <xdr:row>44</xdr:row>
      <xdr:rowOff>171449</xdr:rowOff>
    </xdr:from>
    <xdr:to>
      <xdr:col>14</xdr:col>
      <xdr:colOff>534872</xdr:colOff>
      <xdr:row>62</xdr:row>
      <xdr:rowOff>105516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7A4C65A9-883C-4658-8609-C99881C69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431" y="8743949"/>
          <a:ext cx="6671891" cy="3363067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314324</xdr:colOff>
      <xdr:row>20</xdr:row>
      <xdr:rowOff>48759</xdr:rowOff>
    </xdr:from>
    <xdr:to>
      <xdr:col>15</xdr:col>
      <xdr:colOff>535041</xdr:colOff>
      <xdr:row>33</xdr:row>
      <xdr:rowOff>76921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DC6E78A4-426D-4699-A75F-7A6FBD4A2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4" y="4049259"/>
          <a:ext cx="5707117" cy="25046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14</xdr:col>
      <xdr:colOff>563242</xdr:colOff>
      <xdr:row>28</xdr:row>
      <xdr:rowOff>130935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39B46438-1372-420F-811A-92C71B96C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9078592" cy="5449060"/>
        </a:xfrm>
        <a:prstGeom prst="rect">
          <a:avLst/>
        </a:prstGeom>
      </xdr:spPr>
    </xdr:pic>
    <xdr:clientData/>
  </xdr:twoCellAnchor>
  <xdr:twoCellAnchor editAs="oneCell">
    <xdr:from>
      <xdr:col>15</xdr:col>
      <xdr:colOff>5474</xdr:colOff>
      <xdr:row>0</xdr:row>
      <xdr:rowOff>57150</xdr:rowOff>
    </xdr:from>
    <xdr:to>
      <xdr:col>19</xdr:col>
      <xdr:colOff>163471</xdr:colOff>
      <xdr:row>6</xdr:row>
      <xdr:rowOff>67361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D919CAFB-62ED-45F9-B466-F3001E462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9474" y="57150"/>
          <a:ext cx="2596397" cy="1153211"/>
        </a:xfrm>
        <a:prstGeom prst="rect">
          <a:avLst/>
        </a:prstGeom>
      </xdr:spPr>
    </xdr:pic>
    <xdr:clientData/>
  </xdr:twoCellAnchor>
  <xdr:twoCellAnchor editAs="oneCell">
    <xdr:from>
      <xdr:col>15</xdr:col>
      <xdr:colOff>9524</xdr:colOff>
      <xdr:row>6</xdr:row>
      <xdr:rowOff>100674</xdr:rowOff>
    </xdr:from>
    <xdr:to>
      <xdr:col>20</xdr:col>
      <xdr:colOff>39609</xdr:colOff>
      <xdr:row>13</xdr:row>
      <xdr:rowOff>162609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9AEC16DA-A1CB-4E7A-9ED6-1D04143F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24" y="1243674"/>
          <a:ext cx="3078085" cy="139543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14</xdr:row>
      <xdr:rowOff>24758</xdr:rowOff>
    </xdr:from>
    <xdr:to>
      <xdr:col>22</xdr:col>
      <xdr:colOff>11078</xdr:colOff>
      <xdr:row>20</xdr:row>
      <xdr:rowOff>9934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68DEEDF6-A450-4F52-98D6-27419DE3F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0" y="2691758"/>
          <a:ext cx="4278278" cy="11281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19051</xdr:colOff>
      <xdr:row>0</xdr:row>
      <xdr:rowOff>165100</xdr:rowOff>
    </xdr:from>
    <xdr:to>
      <xdr:col>22</xdr:col>
      <xdr:colOff>273050</xdr:colOff>
      <xdr:row>21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4051" y="165100"/>
          <a:ext cx="5829299" cy="3886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21164</xdr:colOff>
      <xdr:row>21</xdr:row>
      <xdr:rowOff>187324</xdr:rowOff>
    </xdr:from>
    <xdr:to>
      <xdr:col>22</xdr:col>
      <xdr:colOff>342900</xdr:colOff>
      <xdr:row>45</xdr:row>
      <xdr:rowOff>190500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76164" y="4162424"/>
          <a:ext cx="5897036" cy="4422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812800</xdr:colOff>
      <xdr:row>33</xdr:row>
      <xdr:rowOff>40126</xdr:rowOff>
    </xdr:from>
    <xdr:to>
      <xdr:col>9</xdr:col>
      <xdr:colOff>763894</xdr:colOff>
      <xdr:row>43</xdr:row>
      <xdr:rowOff>165100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2800" y="6301226"/>
          <a:ext cx="7380594" cy="1902974"/>
        </a:xfrm>
        <a:prstGeom prst="rect">
          <a:avLst/>
        </a:prstGeom>
      </xdr:spPr>
    </xdr:pic>
    <xdr:clientData/>
  </xdr:twoCellAnchor>
  <xdr:twoCellAnchor>
    <xdr:from>
      <xdr:col>15</xdr:col>
      <xdr:colOff>355600</xdr:colOff>
      <xdr:row>49</xdr:row>
      <xdr:rowOff>127000</xdr:rowOff>
    </xdr:from>
    <xdr:to>
      <xdr:col>16</xdr:col>
      <xdr:colOff>0</xdr:colOff>
      <xdr:row>50</xdr:row>
      <xdr:rowOff>50800</xdr:rowOff>
    </xdr:to>
    <xdr:sp macro="" textlink="">
      <xdr:nvSpPr>
        <xdr:cNvPr id="5" name="Oval 4"/>
        <xdr:cNvSpPr/>
      </xdr:nvSpPr>
      <xdr:spPr>
        <a:xfrm>
          <a:off x="11163300" y="9347200"/>
          <a:ext cx="76200" cy="101600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0"/>
  <sheetViews>
    <sheetView zoomScale="150" zoomScaleNormal="150" zoomScalePageLayoutView="150" workbookViewId="0">
      <selection activeCell="G7" sqref="G7"/>
    </sheetView>
  </sheetViews>
  <sheetFormatPr baseColWidth="10" defaultRowHeight="14" x14ac:dyDescent="0"/>
  <cols>
    <col min="1" max="1" width="10.83203125" style="12"/>
    <col min="2" max="2" width="2.6640625" style="12" customWidth="1"/>
    <col min="3" max="3" width="15.5" style="12" customWidth="1"/>
    <col min="4" max="5" width="38.1640625" style="12" customWidth="1"/>
    <col min="6" max="6" width="8" style="12" customWidth="1"/>
    <col min="7" max="16384" width="10.83203125" style="12"/>
  </cols>
  <sheetData>
    <row r="1" spans="2:7">
      <c r="B1" s="36" t="s">
        <v>33</v>
      </c>
      <c r="C1" s="36"/>
      <c r="D1" s="36"/>
      <c r="E1" s="36"/>
    </row>
    <row r="2" spans="2:7">
      <c r="B2" s="36" t="s">
        <v>34</v>
      </c>
      <c r="C2" s="36"/>
      <c r="D2" s="13" t="s">
        <v>35</v>
      </c>
      <c r="E2" s="13" t="s">
        <v>36</v>
      </c>
    </row>
    <row r="3" spans="2:7" ht="42">
      <c r="B3" s="14">
        <v>1</v>
      </c>
      <c r="C3" s="15" t="s">
        <v>37</v>
      </c>
      <c r="D3" s="16" t="s">
        <v>38</v>
      </c>
      <c r="E3" s="16" t="s">
        <v>39</v>
      </c>
      <c r="G3" s="29" t="s">
        <v>57</v>
      </c>
    </row>
    <row r="4" spans="2:7" ht="45" customHeight="1">
      <c r="B4" s="14">
        <v>2</v>
      </c>
      <c r="C4" s="15" t="s">
        <v>40</v>
      </c>
      <c r="D4" s="16" t="s">
        <v>41</v>
      </c>
      <c r="E4" s="16" t="s">
        <v>42</v>
      </c>
      <c r="G4" s="29" t="s">
        <v>55</v>
      </c>
    </row>
    <row r="5" spans="2:7" ht="42">
      <c r="B5" s="14">
        <v>3</v>
      </c>
      <c r="C5" s="15" t="s">
        <v>43</v>
      </c>
      <c r="D5" s="16" t="s">
        <v>44</v>
      </c>
      <c r="E5" s="16" t="s">
        <v>45</v>
      </c>
      <c r="G5" s="29" t="s">
        <v>56</v>
      </c>
    </row>
    <row r="6" spans="2:7" ht="56">
      <c r="B6" s="14">
        <v>4</v>
      </c>
      <c r="C6" s="15" t="s">
        <v>46</v>
      </c>
      <c r="D6" s="16" t="s">
        <v>47</v>
      </c>
      <c r="E6" s="16" t="s">
        <v>48</v>
      </c>
    </row>
    <row r="7" spans="2:7" ht="70">
      <c r="B7" s="14">
        <v>5</v>
      </c>
      <c r="C7" s="15" t="s">
        <v>49</v>
      </c>
      <c r="D7" s="16" t="s">
        <v>50</v>
      </c>
      <c r="E7" s="16" t="s">
        <v>51</v>
      </c>
    </row>
    <row r="8" spans="2:7">
      <c r="C8" s="17"/>
      <c r="D8" s="17"/>
      <c r="E8" s="17"/>
    </row>
    <row r="9" spans="2:7">
      <c r="C9" s="17"/>
      <c r="D9" s="17"/>
      <c r="E9" s="17"/>
    </row>
    <row r="10" spans="2:7">
      <c r="C10" s="17"/>
      <c r="D10" s="17"/>
      <c r="E10" s="17"/>
    </row>
  </sheetData>
  <mergeCells count="2">
    <mergeCell ref="B1:E1"/>
    <mergeCell ref="B2:C2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1"/>
  <sheetViews>
    <sheetView tabSelected="1" zoomScale="150" zoomScaleNormal="150" zoomScalePageLayoutView="150" workbookViewId="0">
      <selection activeCell="L3" sqref="L3"/>
    </sheetView>
  </sheetViews>
  <sheetFormatPr baseColWidth="10" defaultColWidth="8.83203125" defaultRowHeight="14" x14ac:dyDescent="0"/>
  <cols>
    <col min="1" max="1" width="4.33203125" customWidth="1"/>
    <col min="2" max="2" width="18.5" bestFit="1" customWidth="1"/>
    <col min="3" max="3" width="13.5" bestFit="1" customWidth="1"/>
  </cols>
  <sheetData>
    <row r="2" spans="1:11" ht="15" thickBot="1"/>
    <row r="3" spans="1:11" ht="15" thickBot="1">
      <c r="B3" s="1" t="s">
        <v>0</v>
      </c>
      <c r="C3" s="2">
        <v>0</v>
      </c>
      <c r="D3" s="2">
        <v>25</v>
      </c>
      <c r="E3" s="2">
        <v>2</v>
      </c>
      <c r="F3" s="2">
        <v>7</v>
      </c>
      <c r="G3" s="2">
        <v>8</v>
      </c>
      <c r="H3" s="2">
        <v>5</v>
      </c>
      <c r="I3" s="2">
        <v>0</v>
      </c>
      <c r="J3" s="2">
        <v>4</v>
      </c>
      <c r="K3" s="2">
        <v>1</v>
      </c>
    </row>
    <row r="4" spans="1:11" ht="15" thickBot="1">
      <c r="B4" s="3" t="s">
        <v>1</v>
      </c>
      <c r="C4" s="4">
        <v>100</v>
      </c>
      <c r="D4" s="4">
        <v>0</v>
      </c>
      <c r="E4" s="4">
        <v>50</v>
      </c>
      <c r="F4" s="4">
        <v>150</v>
      </c>
      <c r="G4" s="4">
        <v>200</v>
      </c>
      <c r="H4" s="4">
        <v>75</v>
      </c>
      <c r="I4" s="4">
        <v>40</v>
      </c>
      <c r="J4" s="4">
        <v>0</v>
      </c>
      <c r="K4" s="4">
        <v>20</v>
      </c>
    </row>
    <row r="6" spans="1:11">
      <c r="A6">
        <v>1</v>
      </c>
      <c r="B6" s="6" t="s">
        <v>2</v>
      </c>
      <c r="C6" s="7">
        <f>(C3*C4+D3*D4+E3*E4+F3*F4+G3*G4+H3*H4+I3*I4+J3*J4+K3*K4)/SUM(C4:K4)</f>
        <v>4.9527559055118111</v>
      </c>
      <c r="D6" t="s">
        <v>3</v>
      </c>
    </row>
    <row r="7" spans="1:11">
      <c r="B7" s="6"/>
      <c r="C7" s="6"/>
    </row>
    <row r="8" spans="1:11">
      <c r="A8">
        <v>2</v>
      </c>
      <c r="B8" s="6" t="s">
        <v>4</v>
      </c>
      <c r="C8" s="7">
        <f>C6/5</f>
        <v>0.99055118110236218</v>
      </c>
    </row>
    <row r="9" spans="1:11">
      <c r="B9" s="6" t="s">
        <v>5</v>
      </c>
      <c r="C9" s="7">
        <f>C8*(10^6)</f>
        <v>990551.18110236223</v>
      </c>
    </row>
    <row r="11" spans="1:11" ht="15">
      <c r="C11" s="30" t="s">
        <v>59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topLeftCell="A15" workbookViewId="0">
      <selection activeCell="K42" sqref="K42"/>
    </sheetView>
  </sheetViews>
  <sheetFormatPr baseColWidth="10" defaultColWidth="8.83203125" defaultRowHeight="14" x14ac:dyDescent="0"/>
  <cols>
    <col min="1" max="1" width="14.1640625" bestFit="1" customWidth="1"/>
    <col min="2" max="2" width="31.5" bestFit="1" customWidth="1"/>
    <col min="3" max="3" width="16.5" bestFit="1" customWidth="1"/>
    <col min="4" max="4" width="8.5" customWidth="1"/>
    <col min="5" max="5" width="9.6640625" customWidth="1"/>
  </cols>
  <sheetData>
    <row r="1" spans="1:1">
      <c r="A1" s="8">
        <v>1</v>
      </c>
    </row>
    <row r="20" spans="1:6" ht="28">
      <c r="A20" s="8">
        <v>2</v>
      </c>
      <c r="B20" s="20" t="s">
        <v>6</v>
      </c>
      <c r="C20" s="21" t="s">
        <v>7</v>
      </c>
      <c r="D20" s="20" t="s">
        <v>8</v>
      </c>
      <c r="E20" s="10" t="s">
        <v>30</v>
      </c>
      <c r="F20" s="8" t="s">
        <v>31</v>
      </c>
    </row>
    <row r="21" spans="1:6">
      <c r="A21">
        <v>1</v>
      </c>
      <c r="B21" s="22" t="s">
        <v>9</v>
      </c>
      <c r="C21" s="23">
        <v>2</v>
      </c>
      <c r="D21" s="23">
        <v>100</v>
      </c>
      <c r="E21" s="9">
        <f>C21*D21</f>
        <v>200</v>
      </c>
      <c r="F21" s="11">
        <f>E21/$E$42</f>
        <v>1.7879492222420884E-2</v>
      </c>
    </row>
    <row r="22" spans="1:6">
      <c r="A22">
        <v>2</v>
      </c>
      <c r="B22" s="22" t="s">
        <v>10</v>
      </c>
      <c r="C22" s="23">
        <v>3</v>
      </c>
      <c r="D22" s="23">
        <v>25</v>
      </c>
      <c r="E22" s="9">
        <f t="shared" ref="E22:E41" si="0">C22*D22</f>
        <v>75</v>
      </c>
      <c r="F22" s="11">
        <f t="shared" ref="F22:F41" si="1">E22/$E$42</f>
        <v>6.7048095834078315E-3</v>
      </c>
    </row>
    <row r="23" spans="1:6">
      <c r="A23">
        <v>3</v>
      </c>
      <c r="B23" s="22" t="s">
        <v>11</v>
      </c>
      <c r="C23" s="23">
        <v>5</v>
      </c>
      <c r="D23" s="23">
        <v>1</v>
      </c>
      <c r="E23" s="9">
        <f t="shared" si="0"/>
        <v>5</v>
      </c>
      <c r="F23" s="11">
        <f t="shared" si="1"/>
        <v>4.4698730556052207E-4</v>
      </c>
    </row>
    <row r="24" spans="1:6">
      <c r="A24">
        <v>4</v>
      </c>
      <c r="B24" s="22" t="s">
        <v>28</v>
      </c>
      <c r="C24" s="23">
        <v>4</v>
      </c>
      <c r="D24" s="23">
        <v>50</v>
      </c>
      <c r="E24" s="9">
        <f t="shared" si="0"/>
        <v>200</v>
      </c>
      <c r="F24" s="11">
        <f t="shared" si="1"/>
        <v>1.7879492222420884E-2</v>
      </c>
    </row>
    <row r="25" spans="1:6">
      <c r="A25">
        <v>5</v>
      </c>
      <c r="B25" s="22" t="s">
        <v>12</v>
      </c>
      <c r="C25" s="23">
        <v>5</v>
      </c>
      <c r="D25" s="23">
        <v>50</v>
      </c>
      <c r="E25" s="9">
        <f t="shared" si="0"/>
        <v>250</v>
      </c>
      <c r="F25" s="11">
        <f t="shared" si="1"/>
        <v>2.2349365278026105E-2</v>
      </c>
    </row>
    <row r="26" spans="1:6">
      <c r="A26">
        <v>6</v>
      </c>
      <c r="B26" s="22" t="s">
        <v>13</v>
      </c>
      <c r="C26" s="23">
        <v>4</v>
      </c>
      <c r="D26" s="23">
        <v>25</v>
      </c>
      <c r="E26" s="9">
        <f t="shared" si="0"/>
        <v>100</v>
      </c>
      <c r="F26" s="11">
        <f t="shared" si="1"/>
        <v>8.939746111210442E-3</v>
      </c>
    </row>
    <row r="27" spans="1:6">
      <c r="A27">
        <v>7</v>
      </c>
      <c r="B27" s="22" t="s">
        <v>14</v>
      </c>
      <c r="C27" s="23">
        <v>25</v>
      </c>
      <c r="D27" s="23">
        <v>100</v>
      </c>
      <c r="E27" s="9">
        <f t="shared" si="0"/>
        <v>2500</v>
      </c>
      <c r="F27" s="11">
        <f t="shared" si="1"/>
        <v>0.22349365278026104</v>
      </c>
    </row>
    <row r="28" spans="1:6">
      <c r="A28">
        <v>8</v>
      </c>
      <c r="B28" s="22" t="s">
        <v>15</v>
      </c>
      <c r="C28" s="23">
        <v>10</v>
      </c>
      <c r="D28" s="23">
        <v>100</v>
      </c>
      <c r="E28" s="9">
        <f t="shared" si="0"/>
        <v>1000</v>
      </c>
      <c r="F28" s="11">
        <f t="shared" si="1"/>
        <v>8.939746111210442E-2</v>
      </c>
    </row>
    <row r="29" spans="1:6">
      <c r="A29">
        <v>9</v>
      </c>
      <c r="B29" s="22" t="s">
        <v>16</v>
      </c>
      <c r="C29" s="23">
        <v>15</v>
      </c>
      <c r="D29" s="23">
        <v>50</v>
      </c>
      <c r="E29" s="9">
        <f t="shared" si="0"/>
        <v>750</v>
      </c>
      <c r="F29" s="11">
        <f t="shared" si="1"/>
        <v>6.7048095834078308E-2</v>
      </c>
    </row>
    <row r="30" spans="1:6">
      <c r="A30">
        <v>10</v>
      </c>
      <c r="B30" s="22" t="s">
        <v>17</v>
      </c>
      <c r="C30" s="23">
        <v>1</v>
      </c>
      <c r="D30" s="23">
        <v>1</v>
      </c>
      <c r="E30" s="9">
        <f t="shared" si="0"/>
        <v>1</v>
      </c>
      <c r="F30" s="11">
        <f t="shared" si="1"/>
        <v>8.9397461112104417E-5</v>
      </c>
    </row>
    <row r="31" spans="1:6">
      <c r="A31">
        <v>11</v>
      </c>
      <c r="B31" s="22" t="s">
        <v>18</v>
      </c>
      <c r="C31" s="23">
        <v>20</v>
      </c>
      <c r="D31" s="23">
        <v>25</v>
      </c>
      <c r="E31" s="9">
        <f t="shared" si="0"/>
        <v>500</v>
      </c>
      <c r="F31" s="11">
        <f t="shared" si="1"/>
        <v>4.469873055605221E-2</v>
      </c>
    </row>
    <row r="32" spans="1:6">
      <c r="A32">
        <v>12</v>
      </c>
      <c r="B32" s="22" t="s">
        <v>19</v>
      </c>
      <c r="C32" s="23">
        <v>1</v>
      </c>
      <c r="D32" s="23">
        <v>50</v>
      </c>
      <c r="E32" s="9">
        <f t="shared" si="0"/>
        <v>50</v>
      </c>
      <c r="F32" s="11">
        <f t="shared" si="1"/>
        <v>4.469873055605221E-3</v>
      </c>
    </row>
    <row r="33" spans="1:9">
      <c r="A33">
        <v>13</v>
      </c>
      <c r="B33" s="22" t="s">
        <v>20</v>
      </c>
      <c r="C33" s="23">
        <v>5</v>
      </c>
      <c r="D33" s="23">
        <v>50</v>
      </c>
      <c r="E33" s="9">
        <f t="shared" si="0"/>
        <v>250</v>
      </c>
      <c r="F33" s="11">
        <f t="shared" si="1"/>
        <v>2.2349365278026105E-2</v>
      </c>
    </row>
    <row r="34" spans="1:9">
      <c r="A34">
        <v>14</v>
      </c>
      <c r="B34" s="22" t="s">
        <v>21</v>
      </c>
      <c r="C34" s="23">
        <v>6</v>
      </c>
      <c r="D34" s="23">
        <v>50</v>
      </c>
      <c r="E34" s="9">
        <f t="shared" si="0"/>
        <v>300</v>
      </c>
      <c r="F34" s="11">
        <f t="shared" si="1"/>
        <v>2.6819238333631326E-2</v>
      </c>
    </row>
    <row r="35" spans="1:9" ht="15">
      <c r="A35">
        <v>15</v>
      </c>
      <c r="B35" s="22" t="s">
        <v>22</v>
      </c>
      <c r="C35" s="23">
        <v>24</v>
      </c>
      <c r="D35" s="23">
        <v>25</v>
      </c>
      <c r="E35" s="9">
        <f t="shared" si="0"/>
        <v>600</v>
      </c>
      <c r="F35" s="11">
        <f t="shared" si="1"/>
        <v>5.3638476667262652E-2</v>
      </c>
      <c r="I35" s="30" t="s">
        <v>60</v>
      </c>
    </row>
    <row r="36" spans="1:9">
      <c r="A36">
        <v>16</v>
      </c>
      <c r="B36" s="22" t="s">
        <v>29</v>
      </c>
      <c r="C36" s="23">
        <v>30</v>
      </c>
      <c r="D36" s="23">
        <v>1</v>
      </c>
      <c r="E36" s="9">
        <f t="shared" si="0"/>
        <v>30</v>
      </c>
      <c r="F36" s="11">
        <f t="shared" si="1"/>
        <v>2.6819238333631325E-3</v>
      </c>
    </row>
    <row r="37" spans="1:9">
      <c r="A37">
        <v>17</v>
      </c>
      <c r="B37" s="22" t="s">
        <v>23</v>
      </c>
      <c r="C37" s="23">
        <v>25</v>
      </c>
      <c r="D37" s="23">
        <v>25</v>
      </c>
      <c r="E37" s="9">
        <f t="shared" si="0"/>
        <v>625</v>
      </c>
      <c r="F37" s="11">
        <f t="shared" si="1"/>
        <v>5.5873413195065259E-2</v>
      </c>
    </row>
    <row r="38" spans="1:9">
      <c r="A38">
        <v>18</v>
      </c>
      <c r="B38" s="22" t="s">
        <v>24</v>
      </c>
      <c r="C38" s="23">
        <v>10</v>
      </c>
      <c r="D38" s="23">
        <v>100</v>
      </c>
      <c r="E38" s="9">
        <f t="shared" si="0"/>
        <v>1000</v>
      </c>
      <c r="F38" s="11">
        <f t="shared" si="1"/>
        <v>8.939746111210442E-2</v>
      </c>
    </row>
    <row r="39" spans="1:9">
      <c r="A39">
        <v>19</v>
      </c>
      <c r="B39" s="22" t="s">
        <v>25</v>
      </c>
      <c r="C39" s="23">
        <v>10</v>
      </c>
      <c r="D39" s="23">
        <v>100</v>
      </c>
      <c r="E39" s="9">
        <f t="shared" si="0"/>
        <v>1000</v>
      </c>
      <c r="F39" s="11">
        <f t="shared" si="1"/>
        <v>8.939746111210442E-2</v>
      </c>
    </row>
    <row r="40" spans="1:9">
      <c r="A40">
        <v>20</v>
      </c>
      <c r="B40" s="22" t="s">
        <v>26</v>
      </c>
      <c r="C40" s="23">
        <v>25</v>
      </c>
      <c r="D40" s="23">
        <v>50</v>
      </c>
      <c r="E40" s="9">
        <f t="shared" si="0"/>
        <v>1250</v>
      </c>
      <c r="F40" s="11">
        <f t="shared" si="1"/>
        <v>0.11174682639013052</v>
      </c>
    </row>
    <row r="41" spans="1:9">
      <c r="A41">
        <v>21</v>
      </c>
      <c r="B41" s="24" t="s">
        <v>27</v>
      </c>
      <c r="C41" s="25">
        <v>5</v>
      </c>
      <c r="D41" s="25">
        <v>100</v>
      </c>
      <c r="E41" s="18">
        <f t="shared" si="0"/>
        <v>500</v>
      </c>
      <c r="F41" s="19">
        <f t="shared" si="1"/>
        <v>4.469873055605221E-2</v>
      </c>
    </row>
    <row r="42" spans="1:9">
      <c r="E42" s="9">
        <f>SUM(E21:E41)</f>
        <v>11186</v>
      </c>
    </row>
    <row r="44" spans="1:9" ht="15">
      <c r="A44" t="s">
        <v>32</v>
      </c>
      <c r="I44" s="30" t="s">
        <v>60</v>
      </c>
    </row>
    <row r="45" spans="1:9">
      <c r="A45">
        <v>7</v>
      </c>
      <c r="B45" s="5">
        <f>VLOOKUP(A45,$A$21:$F$41,6,FALSE)</f>
        <v>0.22349365278026104</v>
      </c>
      <c r="C45" s="5">
        <f>B45</f>
        <v>0.22349365278026104</v>
      </c>
    </row>
    <row r="46" spans="1:9">
      <c r="A46">
        <v>20</v>
      </c>
      <c r="B46" s="5">
        <f t="shared" ref="B46:B65" si="2">VLOOKUP(A46,$A$21:$F$41,6,FALSE)</f>
        <v>0.11174682639013052</v>
      </c>
      <c r="C46" s="5">
        <f>C45+B46</f>
        <v>0.33524047917039157</v>
      </c>
    </row>
    <row r="47" spans="1:9">
      <c r="A47">
        <v>8</v>
      </c>
      <c r="B47" s="5">
        <f t="shared" si="2"/>
        <v>8.939746111210442E-2</v>
      </c>
      <c r="C47" s="5">
        <f t="shared" ref="C47:C65" si="3">C46+B47</f>
        <v>0.42463794028249602</v>
      </c>
    </row>
    <row r="48" spans="1:9">
      <c r="A48">
        <v>18</v>
      </c>
      <c r="B48" s="5">
        <f t="shared" si="2"/>
        <v>8.939746111210442E-2</v>
      </c>
      <c r="C48" s="5">
        <f t="shared" si="3"/>
        <v>0.51403540139460047</v>
      </c>
    </row>
    <row r="49" spans="1:3">
      <c r="A49">
        <v>19</v>
      </c>
      <c r="B49" s="5">
        <f t="shared" si="2"/>
        <v>8.939746111210442E-2</v>
      </c>
      <c r="C49" s="5">
        <f t="shared" si="3"/>
        <v>0.60343286250670491</v>
      </c>
    </row>
    <row r="50" spans="1:3">
      <c r="A50">
        <v>9</v>
      </c>
      <c r="B50" s="5">
        <f t="shared" si="2"/>
        <v>6.7048095834078308E-2</v>
      </c>
      <c r="C50" s="5">
        <f t="shared" si="3"/>
        <v>0.67048095834078325</v>
      </c>
    </row>
    <row r="51" spans="1:3">
      <c r="A51">
        <v>17</v>
      </c>
      <c r="B51" s="5">
        <f t="shared" si="2"/>
        <v>5.5873413195065259E-2</v>
      </c>
      <c r="C51" s="5">
        <f t="shared" si="3"/>
        <v>0.72635437153584848</v>
      </c>
    </row>
    <row r="52" spans="1:3">
      <c r="A52">
        <v>15</v>
      </c>
      <c r="B52" s="5">
        <f t="shared" si="2"/>
        <v>5.3638476667262652E-2</v>
      </c>
      <c r="C52" s="5">
        <f t="shared" si="3"/>
        <v>0.7799928482031111</v>
      </c>
    </row>
    <row r="53" spans="1:3">
      <c r="A53">
        <v>21</v>
      </c>
      <c r="B53" s="5">
        <f t="shared" si="2"/>
        <v>4.469873055605221E-2</v>
      </c>
      <c r="C53" s="5">
        <f t="shared" si="3"/>
        <v>0.82469157875916332</v>
      </c>
    </row>
    <row r="54" spans="1:3">
      <c r="A54">
        <v>11</v>
      </c>
      <c r="B54" s="5">
        <f t="shared" si="2"/>
        <v>4.469873055605221E-2</v>
      </c>
      <c r="C54" s="5">
        <f t="shared" si="3"/>
        <v>0.86939030931521555</v>
      </c>
    </row>
    <row r="55" spans="1:3">
      <c r="A55">
        <v>14</v>
      </c>
      <c r="B55" s="5">
        <f t="shared" si="2"/>
        <v>2.6819238333631326E-2</v>
      </c>
      <c r="C55" s="5">
        <f t="shared" si="3"/>
        <v>0.89620954764884686</v>
      </c>
    </row>
    <row r="56" spans="1:3">
      <c r="A56">
        <v>5</v>
      </c>
      <c r="B56" s="5">
        <f t="shared" si="2"/>
        <v>2.2349365278026105E-2</v>
      </c>
      <c r="C56" s="5">
        <f t="shared" si="3"/>
        <v>0.91855891292687297</v>
      </c>
    </row>
    <row r="57" spans="1:3">
      <c r="A57">
        <v>13</v>
      </c>
      <c r="B57" s="5">
        <f t="shared" si="2"/>
        <v>2.2349365278026105E-2</v>
      </c>
      <c r="C57" s="5">
        <f t="shared" si="3"/>
        <v>0.94090827820489908</v>
      </c>
    </row>
    <row r="58" spans="1:3">
      <c r="A58">
        <v>4</v>
      </c>
      <c r="B58" s="5">
        <f t="shared" si="2"/>
        <v>1.7879492222420884E-2</v>
      </c>
      <c r="C58" s="5">
        <f t="shared" si="3"/>
        <v>0.95878777042732</v>
      </c>
    </row>
    <row r="59" spans="1:3">
      <c r="A59">
        <v>1</v>
      </c>
      <c r="B59" s="5">
        <f t="shared" si="2"/>
        <v>1.7879492222420884E-2</v>
      </c>
      <c r="C59" s="5">
        <f t="shared" si="3"/>
        <v>0.97666726264974091</v>
      </c>
    </row>
    <row r="60" spans="1:3">
      <c r="A60">
        <v>6</v>
      </c>
      <c r="B60" s="5">
        <f t="shared" si="2"/>
        <v>8.939746111210442E-3</v>
      </c>
      <c r="C60" s="5">
        <f t="shared" si="3"/>
        <v>0.98560700876095131</v>
      </c>
    </row>
    <row r="61" spans="1:3">
      <c r="A61">
        <v>2</v>
      </c>
      <c r="B61" s="5">
        <f t="shared" si="2"/>
        <v>6.7048095834078315E-3</v>
      </c>
      <c r="C61" s="5">
        <f t="shared" si="3"/>
        <v>0.99231181834435911</v>
      </c>
    </row>
    <row r="62" spans="1:3">
      <c r="A62">
        <v>12</v>
      </c>
      <c r="B62" s="5">
        <f t="shared" si="2"/>
        <v>4.469873055605221E-3</v>
      </c>
      <c r="C62" s="5">
        <f t="shared" si="3"/>
        <v>0.99678169139996431</v>
      </c>
    </row>
    <row r="63" spans="1:3">
      <c r="A63">
        <v>16</v>
      </c>
      <c r="B63" s="5">
        <f t="shared" si="2"/>
        <v>2.6819238333631325E-3</v>
      </c>
      <c r="C63" s="5">
        <f t="shared" si="3"/>
        <v>0.9994636152333275</v>
      </c>
    </row>
    <row r="64" spans="1:3">
      <c r="A64">
        <v>3</v>
      </c>
      <c r="B64" s="5">
        <f t="shared" si="2"/>
        <v>4.4698730556052207E-4</v>
      </c>
      <c r="C64" s="5">
        <f t="shared" si="3"/>
        <v>0.99991060253888797</v>
      </c>
    </row>
    <row r="65" spans="1:3">
      <c r="A65">
        <v>10</v>
      </c>
      <c r="B65" s="5">
        <f t="shared" si="2"/>
        <v>8.9397461112104417E-5</v>
      </c>
      <c r="C65" s="5">
        <f t="shared" si="3"/>
        <v>1</v>
      </c>
    </row>
  </sheetData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2"/>
  <sheetViews>
    <sheetView workbookViewId="0">
      <selection activeCell="Q22" sqref="Q22"/>
    </sheetView>
  </sheetViews>
  <sheetFormatPr baseColWidth="10" defaultColWidth="8.83203125" defaultRowHeight="14" x14ac:dyDescent="0"/>
  <sheetData>
    <row r="22" spans="17:17" ht="15">
      <c r="Q22" s="31" t="s">
        <v>65</v>
      </c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R52"/>
  <sheetViews>
    <sheetView topLeftCell="A7" workbookViewId="0">
      <selection activeCell="I55" sqref="I55"/>
    </sheetView>
  </sheetViews>
  <sheetFormatPr baseColWidth="10" defaultRowHeight="14" x14ac:dyDescent="0"/>
  <cols>
    <col min="12" max="26" width="5.6640625" customWidth="1"/>
  </cols>
  <sheetData>
    <row r="3" spans="2:10" ht="15">
      <c r="B3" s="26" t="s">
        <v>52</v>
      </c>
      <c r="C3" s="26">
        <v>1</v>
      </c>
      <c r="D3" s="26">
        <v>2</v>
      </c>
      <c r="E3" s="26">
        <v>3</v>
      </c>
      <c r="F3" s="26">
        <v>4</v>
      </c>
      <c r="G3" s="26">
        <v>5</v>
      </c>
      <c r="H3" s="26" t="s">
        <v>53</v>
      </c>
      <c r="I3" s="26" t="s">
        <v>54</v>
      </c>
    </row>
    <row r="4" spans="2:10" ht="15">
      <c r="B4" s="27">
        <v>1</v>
      </c>
      <c r="C4" s="27">
        <v>51</v>
      </c>
      <c r="D4" s="27">
        <v>50</v>
      </c>
      <c r="E4" s="27">
        <v>49</v>
      </c>
      <c r="F4" s="27">
        <v>50</v>
      </c>
      <c r="G4" s="27">
        <v>50</v>
      </c>
      <c r="H4" s="28"/>
      <c r="I4" s="28"/>
    </row>
    <row r="5" spans="2:10" ht="15">
      <c r="B5" s="27">
        <v>2</v>
      </c>
      <c r="C5" s="27">
        <v>45</v>
      </c>
      <c r="D5" s="27">
        <v>47</v>
      </c>
      <c r="E5" s="27">
        <v>70</v>
      </c>
      <c r="F5" s="27">
        <v>46</v>
      </c>
      <c r="G5" s="27">
        <v>36</v>
      </c>
      <c r="H5" s="28"/>
      <c r="I5" s="28"/>
    </row>
    <row r="6" spans="2:10" ht="15">
      <c r="B6" s="27">
        <v>3</v>
      </c>
      <c r="C6" s="27">
        <v>50</v>
      </c>
      <c r="D6" s="27">
        <v>35</v>
      </c>
      <c r="E6" s="27">
        <v>48</v>
      </c>
      <c r="F6" s="27">
        <v>39</v>
      </c>
      <c r="G6" s="27">
        <v>47</v>
      </c>
      <c r="H6" s="28"/>
      <c r="I6" s="28"/>
    </row>
    <row r="7" spans="2:10" ht="15">
      <c r="B7" s="27">
        <v>4</v>
      </c>
      <c r="C7" s="27">
        <v>55</v>
      </c>
      <c r="D7" s="27">
        <v>70</v>
      </c>
      <c r="E7" s="27">
        <v>50</v>
      </c>
      <c r="F7" s="27">
        <v>30</v>
      </c>
      <c r="G7" s="27">
        <v>51</v>
      </c>
      <c r="H7" s="28"/>
      <c r="I7" s="28"/>
    </row>
    <row r="8" spans="2:10" ht="15">
      <c r="B8" s="27">
        <v>5</v>
      </c>
      <c r="C8" s="27">
        <v>49</v>
      </c>
      <c r="D8" s="27">
        <v>38</v>
      </c>
      <c r="E8" s="27">
        <v>64</v>
      </c>
      <c r="F8" s="27">
        <v>36</v>
      </c>
      <c r="G8" s="27">
        <v>47</v>
      </c>
      <c r="H8" s="28"/>
      <c r="I8" s="28"/>
    </row>
    <row r="9" spans="2:10" ht="15">
      <c r="B9" s="27">
        <v>6</v>
      </c>
      <c r="C9" s="27">
        <v>59</v>
      </c>
      <c r="D9" s="27">
        <v>62</v>
      </c>
      <c r="E9" s="27">
        <v>40</v>
      </c>
      <c r="F9" s="27">
        <v>54</v>
      </c>
      <c r="G9" s="27">
        <v>64</v>
      </c>
      <c r="H9" s="28"/>
      <c r="I9" s="28"/>
    </row>
    <row r="10" spans="2:10" ht="15">
      <c r="B10" s="27">
        <v>7</v>
      </c>
      <c r="C10" s="27">
        <v>36</v>
      </c>
      <c r="D10" s="27">
        <v>33</v>
      </c>
      <c r="E10" s="27">
        <v>49</v>
      </c>
      <c r="F10" s="27">
        <v>48</v>
      </c>
      <c r="G10" s="27">
        <v>56</v>
      </c>
      <c r="H10" s="28"/>
      <c r="I10" s="28"/>
      <c r="J10" s="30" t="s">
        <v>60</v>
      </c>
    </row>
    <row r="11" spans="2:10" ht="15">
      <c r="B11" s="27">
        <v>8</v>
      </c>
      <c r="C11" s="27">
        <v>50</v>
      </c>
      <c r="D11" s="27">
        <v>67</v>
      </c>
      <c r="E11" s="27">
        <v>53</v>
      </c>
      <c r="F11" s="27">
        <v>43</v>
      </c>
      <c r="G11" s="27">
        <v>40</v>
      </c>
      <c r="H11" s="28"/>
      <c r="I11" s="28"/>
    </row>
    <row r="12" spans="2:10" ht="15">
      <c r="B12" s="27">
        <v>9</v>
      </c>
      <c r="C12" s="27">
        <v>44</v>
      </c>
      <c r="D12" s="27">
        <v>52</v>
      </c>
      <c r="E12" s="27">
        <v>46</v>
      </c>
      <c r="F12" s="27">
        <v>47</v>
      </c>
      <c r="G12" s="27">
        <v>44</v>
      </c>
      <c r="H12" s="28"/>
      <c r="I12" s="28"/>
    </row>
    <row r="13" spans="2:10" ht="15">
      <c r="B13" s="27">
        <v>10</v>
      </c>
      <c r="C13" s="27">
        <v>70</v>
      </c>
      <c r="D13" s="27">
        <v>45</v>
      </c>
      <c r="E13" s="27">
        <v>50</v>
      </c>
      <c r="F13" s="27">
        <v>47</v>
      </c>
      <c r="G13" s="27">
        <v>41</v>
      </c>
      <c r="H13" s="28"/>
      <c r="I13" s="28"/>
    </row>
    <row r="14" spans="2:10" ht="15">
      <c r="B14" s="27">
        <v>11</v>
      </c>
      <c r="C14" s="27">
        <v>57</v>
      </c>
      <c r="D14" s="27">
        <v>54</v>
      </c>
      <c r="E14" s="27">
        <v>62</v>
      </c>
      <c r="F14" s="27">
        <v>45</v>
      </c>
      <c r="G14" s="27">
        <v>36</v>
      </c>
      <c r="H14" s="28"/>
      <c r="I14" s="28"/>
    </row>
    <row r="15" spans="2:10" ht="15">
      <c r="B15" s="27">
        <v>12</v>
      </c>
      <c r="C15" s="27">
        <v>56</v>
      </c>
      <c r="D15" s="27">
        <v>54</v>
      </c>
      <c r="E15" s="27">
        <v>47</v>
      </c>
      <c r="F15" s="27">
        <v>42</v>
      </c>
      <c r="G15" s="27">
        <v>62</v>
      </c>
      <c r="H15" s="28"/>
      <c r="I15" s="28"/>
    </row>
    <row r="16" spans="2:10" ht="15">
      <c r="B16" s="27">
        <v>13</v>
      </c>
      <c r="C16" s="27">
        <v>40</v>
      </c>
      <c r="D16" s="27">
        <v>70</v>
      </c>
      <c r="E16" s="27">
        <v>58</v>
      </c>
      <c r="F16" s="27">
        <v>45</v>
      </c>
      <c r="G16" s="27">
        <v>44</v>
      </c>
      <c r="H16" s="28"/>
      <c r="I16" s="28"/>
    </row>
    <row r="17" spans="2:10" ht="15">
      <c r="B17" s="27">
        <v>14</v>
      </c>
      <c r="C17" s="27">
        <v>52</v>
      </c>
      <c r="D17" s="27">
        <v>58</v>
      </c>
      <c r="E17" s="27">
        <v>40</v>
      </c>
      <c r="F17" s="27">
        <v>52</v>
      </c>
      <c r="G17" s="27">
        <v>46</v>
      </c>
      <c r="H17" s="28"/>
      <c r="I17" s="28"/>
    </row>
    <row r="18" spans="2:10" ht="15">
      <c r="B18" s="27">
        <v>15</v>
      </c>
      <c r="C18" s="27">
        <v>57</v>
      </c>
      <c r="D18" s="27">
        <v>42</v>
      </c>
      <c r="E18" s="27">
        <v>52</v>
      </c>
      <c r="F18" s="27">
        <v>58</v>
      </c>
      <c r="G18" s="27">
        <v>59</v>
      </c>
      <c r="H18" s="28"/>
      <c r="I18" s="28"/>
    </row>
    <row r="19" spans="2:10" ht="15">
      <c r="B19" s="27">
        <v>16</v>
      </c>
      <c r="C19" s="27">
        <v>62</v>
      </c>
      <c r="D19" s="27">
        <v>49</v>
      </c>
      <c r="E19" s="27">
        <v>42</v>
      </c>
      <c r="F19" s="27">
        <v>33</v>
      </c>
      <c r="G19" s="27">
        <v>55</v>
      </c>
      <c r="H19" s="28"/>
      <c r="I19" s="28"/>
    </row>
    <row r="20" spans="2:10" ht="15">
      <c r="B20" s="27">
        <v>17</v>
      </c>
      <c r="C20" s="27">
        <v>40</v>
      </c>
      <c r="D20" s="27">
        <v>39</v>
      </c>
      <c r="E20" s="27">
        <v>49</v>
      </c>
      <c r="F20" s="27">
        <v>59</v>
      </c>
      <c r="G20" s="27">
        <v>48</v>
      </c>
      <c r="H20" s="28"/>
      <c r="I20" s="28"/>
    </row>
    <row r="21" spans="2:10" ht="15">
      <c r="B21" s="27">
        <v>18</v>
      </c>
      <c r="C21" s="27">
        <v>64</v>
      </c>
      <c r="D21" s="27">
        <v>50</v>
      </c>
      <c r="E21" s="27">
        <v>42</v>
      </c>
      <c r="F21" s="27">
        <v>57</v>
      </c>
      <c r="G21" s="27">
        <v>50</v>
      </c>
      <c r="H21" s="28"/>
      <c r="I21" s="28"/>
    </row>
    <row r="22" spans="2:10" ht="15">
      <c r="B22" s="27">
        <v>19</v>
      </c>
      <c r="C22" s="27">
        <v>58</v>
      </c>
      <c r="D22" s="27">
        <v>53</v>
      </c>
      <c r="E22" s="27">
        <v>52</v>
      </c>
      <c r="F22" s="27">
        <v>48</v>
      </c>
      <c r="G22" s="27">
        <v>50</v>
      </c>
      <c r="H22" s="28"/>
      <c r="I22" s="28"/>
    </row>
    <row r="23" spans="2:10" ht="15">
      <c r="B23" s="27">
        <v>20</v>
      </c>
      <c r="C23" s="27">
        <v>60</v>
      </c>
      <c r="D23" s="27">
        <v>50</v>
      </c>
      <c r="E23" s="27">
        <v>41</v>
      </c>
      <c r="F23" s="27">
        <v>41</v>
      </c>
      <c r="G23" s="27">
        <v>50</v>
      </c>
      <c r="H23" s="28"/>
      <c r="I23" s="28"/>
    </row>
    <row r="24" spans="2:10" ht="15">
      <c r="B24" s="27">
        <v>21</v>
      </c>
      <c r="C24" s="27">
        <v>52</v>
      </c>
      <c r="D24" s="27">
        <v>47</v>
      </c>
      <c r="E24" s="27">
        <v>48</v>
      </c>
      <c r="F24" s="27">
        <v>58</v>
      </c>
      <c r="G24" s="27">
        <v>40</v>
      </c>
      <c r="H24" s="28"/>
      <c r="I24" s="28"/>
    </row>
    <row r="25" spans="2:10" ht="15">
      <c r="B25" s="27">
        <v>22</v>
      </c>
      <c r="C25" s="27">
        <v>55</v>
      </c>
      <c r="D25" s="27">
        <v>40</v>
      </c>
      <c r="E25" s="27">
        <v>56</v>
      </c>
      <c r="F25" s="27">
        <v>49</v>
      </c>
      <c r="G25" s="27">
        <v>45</v>
      </c>
      <c r="H25" s="28"/>
      <c r="I25" s="28"/>
      <c r="J25" s="30" t="s">
        <v>60</v>
      </c>
    </row>
    <row r="26" spans="2:10" ht="15">
      <c r="B26" s="27">
        <v>23</v>
      </c>
      <c r="C26" s="27">
        <v>47</v>
      </c>
      <c r="D26" s="27">
        <v>48</v>
      </c>
      <c r="E26" s="27">
        <v>50</v>
      </c>
      <c r="F26" s="27">
        <v>50</v>
      </c>
      <c r="G26" s="27">
        <v>48</v>
      </c>
      <c r="H26" s="28"/>
      <c r="I26" s="28"/>
    </row>
    <row r="27" spans="2:10" ht="15">
      <c r="B27" s="27">
        <v>24</v>
      </c>
      <c r="C27" s="27">
        <v>50</v>
      </c>
      <c r="D27" s="27">
        <v>50</v>
      </c>
      <c r="E27" s="27">
        <v>49</v>
      </c>
      <c r="F27" s="27">
        <v>51</v>
      </c>
      <c r="G27" s="27">
        <v>51</v>
      </c>
      <c r="H27" s="28"/>
      <c r="I27" s="28"/>
    </row>
    <row r="28" spans="2:10" ht="15">
      <c r="B28" s="27">
        <v>25</v>
      </c>
      <c r="C28" s="27">
        <v>51</v>
      </c>
      <c r="D28" s="27">
        <v>50</v>
      </c>
      <c r="E28" s="27">
        <v>51</v>
      </c>
      <c r="F28" s="27">
        <v>51</v>
      </c>
      <c r="G28" s="27">
        <v>62</v>
      </c>
      <c r="H28" s="28"/>
      <c r="I28" s="28"/>
    </row>
    <row r="29" spans="2:10" ht="15">
      <c r="B29" s="27">
        <v>26</v>
      </c>
      <c r="C29" s="27">
        <v>48</v>
      </c>
      <c r="D29" s="27">
        <v>52</v>
      </c>
      <c r="E29" s="27">
        <v>39</v>
      </c>
      <c r="F29" s="27">
        <v>57</v>
      </c>
      <c r="G29" s="27">
        <v>61</v>
      </c>
      <c r="H29" s="28"/>
      <c r="I29" s="28"/>
    </row>
    <row r="30" spans="2:10" ht="15">
      <c r="B30" s="27">
        <v>27</v>
      </c>
      <c r="C30" s="27">
        <v>45</v>
      </c>
      <c r="D30" s="27">
        <v>53</v>
      </c>
      <c r="E30" s="27">
        <v>48</v>
      </c>
      <c r="F30" s="27">
        <v>46</v>
      </c>
      <c r="G30" s="27">
        <v>66</v>
      </c>
      <c r="H30" s="28"/>
      <c r="I30" s="28"/>
    </row>
    <row r="31" spans="2:10" ht="15">
      <c r="B31" s="27">
        <v>28</v>
      </c>
      <c r="C31" s="27">
        <v>63</v>
      </c>
      <c r="D31" s="27">
        <v>49</v>
      </c>
      <c r="E31" s="27">
        <v>50</v>
      </c>
      <c r="F31" s="27">
        <v>45</v>
      </c>
      <c r="G31" s="27">
        <v>53</v>
      </c>
      <c r="H31" s="28"/>
      <c r="I31" s="28"/>
    </row>
    <row r="32" spans="2:10" ht="15">
      <c r="B32" s="27">
        <v>29</v>
      </c>
      <c r="C32" s="27">
        <v>57</v>
      </c>
      <c r="D32" s="27">
        <v>70</v>
      </c>
      <c r="E32" s="27">
        <v>45</v>
      </c>
      <c r="F32" s="27">
        <v>52</v>
      </c>
      <c r="G32" s="27">
        <v>61</v>
      </c>
      <c r="H32" s="28"/>
      <c r="I32" s="28"/>
    </row>
    <row r="33" spans="2:18" ht="15">
      <c r="B33" s="27">
        <v>30</v>
      </c>
      <c r="C33" s="27">
        <v>45</v>
      </c>
      <c r="D33" s="27">
        <v>38</v>
      </c>
      <c r="E33" s="27">
        <v>46</v>
      </c>
      <c r="F33" s="27">
        <v>54</v>
      </c>
      <c r="G33" s="27">
        <v>52</v>
      </c>
      <c r="H33" s="28"/>
      <c r="I33" s="28"/>
    </row>
    <row r="46" spans="2:18" ht="18" customHeight="1">
      <c r="B46" s="37" t="s">
        <v>58</v>
      </c>
      <c r="C46" s="37"/>
      <c r="D46" s="37"/>
      <c r="E46" s="37"/>
      <c r="F46" s="37"/>
      <c r="G46" s="37"/>
      <c r="H46" s="37"/>
      <c r="I46" s="37"/>
    </row>
    <row r="47" spans="2:18" ht="18" customHeight="1">
      <c r="B47" s="37"/>
      <c r="C47" s="37"/>
      <c r="D47" s="37"/>
      <c r="E47" s="37"/>
      <c r="F47" s="37"/>
      <c r="G47" s="37"/>
      <c r="H47" s="37"/>
      <c r="I47" s="37"/>
      <c r="N47" s="34"/>
      <c r="O47" s="34"/>
      <c r="P47" s="34"/>
      <c r="Q47" s="34"/>
      <c r="R47" s="34"/>
    </row>
    <row r="48" spans="2:18" ht="15">
      <c r="B48" s="37"/>
      <c r="C48" s="37"/>
      <c r="D48" s="37"/>
      <c r="E48" s="37"/>
      <c r="F48" s="37"/>
      <c r="G48" s="37"/>
      <c r="H48" s="37"/>
      <c r="I48" s="37"/>
      <c r="J48" s="31" t="s">
        <v>61</v>
      </c>
      <c r="N48" s="34" t="s">
        <v>62</v>
      </c>
      <c r="O48" s="39"/>
      <c r="P48" s="38"/>
      <c r="Q48" s="39"/>
      <c r="R48" s="34"/>
    </row>
    <row r="49" spans="2:18">
      <c r="B49" s="37"/>
      <c r="C49" s="37"/>
      <c r="D49" s="37"/>
      <c r="E49" s="37"/>
      <c r="F49" s="37"/>
      <c r="G49" s="37"/>
      <c r="H49" s="37"/>
      <c r="I49" s="37"/>
      <c r="N49" s="35"/>
      <c r="O49" s="39"/>
      <c r="P49" s="38"/>
      <c r="Q49" s="39"/>
      <c r="R49" s="34"/>
    </row>
    <row r="50" spans="2:18">
      <c r="N50" s="35"/>
      <c r="O50" s="39"/>
      <c r="P50" s="38"/>
      <c r="Q50" s="39"/>
      <c r="R50" s="34"/>
    </row>
    <row r="51" spans="2:18" ht="25">
      <c r="J51" s="33" t="s">
        <v>64</v>
      </c>
      <c r="K51" s="32">
        <f>7/60</f>
        <v>0.11666666666666667</v>
      </c>
      <c r="N51" s="35"/>
      <c r="O51" s="39"/>
      <c r="P51" s="38"/>
      <c r="Q51" s="39"/>
      <c r="R51" s="34"/>
    </row>
    <row r="52" spans="2:18">
      <c r="N52" s="34"/>
      <c r="O52" s="34"/>
      <c r="P52" s="34"/>
      <c r="Q52" s="34" t="s">
        <v>63</v>
      </c>
      <c r="R52" s="34"/>
    </row>
  </sheetData>
  <mergeCells count="5">
    <mergeCell ref="B46:I49"/>
    <mergeCell ref="P48:Q49"/>
    <mergeCell ref="P50:Q51"/>
    <mergeCell ref="O48:O49"/>
    <mergeCell ref="O50:O51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Primera pregunta</vt:lpstr>
      <vt:lpstr>Segunda pregunta</vt:lpstr>
      <vt:lpstr>Tercera pregunta</vt:lpstr>
      <vt:lpstr>Cuarta pregunta</vt:lpstr>
      <vt:lpstr>Quinta pregunta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Luis Araya</dc:creator>
  <cp:lastModifiedBy>Enrique Leon</cp:lastModifiedBy>
  <dcterms:created xsi:type="dcterms:W3CDTF">2019-09-23T01:30:45Z</dcterms:created>
  <dcterms:modified xsi:type="dcterms:W3CDTF">2019-10-14T22:02:43Z</dcterms:modified>
</cp:coreProperties>
</file>